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5.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6.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7.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8.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9.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0.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1.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2.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3.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mc:AlternateContent xmlns:mc="http://schemas.openxmlformats.org/markup-compatibility/2006">
    <mc:Choice Requires="x15">
      <x15ac:absPath xmlns:x15ac="http://schemas.microsoft.com/office/spreadsheetml/2010/11/ac" url="C:\Users\Jen\Documents\Trinity Church School\Documents\"/>
    </mc:Choice>
  </mc:AlternateContent>
  <bookViews>
    <workbookView xWindow="0" yWindow="0" windowWidth="20115" windowHeight="8625" firstSheet="2" activeTab="7"/>
  </bookViews>
  <sheets>
    <sheet name="Data" sheetId="1" r:id="rId1"/>
    <sheet name="Comments table" sheetId="10" r:id="rId2"/>
    <sheet name="Data input" sheetId="7" r:id="rId3"/>
    <sheet name="Tables" sheetId="3" r:id="rId4"/>
    <sheet name="Class breakdown" sheetId="4" r:id="rId5"/>
    <sheet name="Chart" sheetId="5" r:id="rId6"/>
    <sheet name="Comparison data" sheetId="8" r:id="rId7"/>
    <sheet name="Comparison charts" sheetId="9" r:id="rId8"/>
  </sheets>
  <definedNames>
    <definedName name="_xlnm._FilterDatabase" localSheetId="0" hidden="1">Data!$A$3:$T$113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3" l="1"/>
  <c r="J18" i="3"/>
  <c r="I18" i="3"/>
  <c r="H18" i="3"/>
  <c r="G18" i="3"/>
  <c r="K17" i="3"/>
  <c r="J17" i="3"/>
  <c r="I17" i="3"/>
  <c r="H17" i="3"/>
  <c r="G17" i="3"/>
  <c r="K16" i="3"/>
  <c r="J16" i="3"/>
  <c r="I16" i="3"/>
  <c r="H16" i="3"/>
  <c r="G16" i="3"/>
  <c r="K15" i="3"/>
  <c r="J15" i="3"/>
  <c r="I15" i="3"/>
  <c r="H15" i="3"/>
  <c r="G15" i="3"/>
  <c r="K14" i="3"/>
  <c r="J14" i="3"/>
  <c r="I14" i="3"/>
  <c r="H14" i="3"/>
  <c r="G14" i="3"/>
  <c r="K13" i="3"/>
  <c r="J13" i="3"/>
  <c r="I13" i="3"/>
  <c r="H13" i="3"/>
  <c r="G13" i="3"/>
  <c r="K12" i="3"/>
  <c r="J12" i="3"/>
  <c r="I12" i="3"/>
  <c r="H12" i="3"/>
  <c r="G12" i="3"/>
  <c r="K11" i="3"/>
  <c r="J11" i="3"/>
  <c r="I11" i="3"/>
  <c r="H11" i="3"/>
  <c r="G11" i="3"/>
  <c r="K10" i="3"/>
  <c r="J10" i="3"/>
  <c r="I10" i="3"/>
  <c r="H10" i="3"/>
  <c r="G10" i="3"/>
  <c r="K9" i="3"/>
  <c r="J9" i="3"/>
  <c r="I9" i="3"/>
  <c r="H9" i="3"/>
  <c r="G9" i="3"/>
  <c r="K8" i="3"/>
  <c r="J8" i="3"/>
  <c r="I8" i="3"/>
  <c r="H8" i="3"/>
  <c r="G8" i="3"/>
  <c r="K7" i="3"/>
  <c r="J7" i="3"/>
  <c r="I7" i="3"/>
  <c r="H7" i="3"/>
  <c r="G7" i="3"/>
  <c r="K6" i="3"/>
  <c r="J6" i="3"/>
  <c r="I6" i="3"/>
  <c r="H6" i="3"/>
  <c r="G6" i="3"/>
  <c r="K5" i="3"/>
  <c r="J5" i="3"/>
  <c r="I5" i="3"/>
  <c r="H5" i="3"/>
  <c r="G5" i="3"/>
  <c r="K4" i="3"/>
  <c r="J4" i="3"/>
  <c r="I4" i="3"/>
  <c r="H4" i="3"/>
  <c r="G4" i="3"/>
  <c r="K3" i="3"/>
  <c r="J3" i="3"/>
  <c r="I3" i="3"/>
  <c r="H3" i="3"/>
  <c r="G3" i="3"/>
  <c r="H63" i="8" l="1"/>
  <c r="F19" i="3"/>
  <c r="D19" i="3"/>
  <c r="B19" i="3"/>
  <c r="H4" i="8"/>
  <c r="H8" i="8"/>
  <c r="C25" i="3" l="1"/>
  <c r="I25" i="3"/>
  <c r="H25" i="3"/>
  <c r="G25" i="3"/>
  <c r="F25" i="3"/>
  <c r="E25" i="3"/>
  <c r="D25" i="3"/>
  <c r="L17" i="3"/>
  <c r="C17" i="3" s="1"/>
  <c r="D57" i="8" s="1"/>
  <c r="F18" i="3"/>
  <c r="G60" i="8" s="1"/>
  <c r="D18" i="3"/>
  <c r="E60" i="8" s="1"/>
  <c r="C18" i="3"/>
  <c r="D60" i="8" s="1"/>
  <c r="B18" i="3"/>
  <c r="C60" i="8" s="1"/>
  <c r="H60" i="8" s="1"/>
  <c r="L18" i="3"/>
  <c r="E18" i="3" s="1"/>
  <c r="F60" i="8" s="1"/>
  <c r="F17" i="3" l="1"/>
  <c r="G57" i="8" s="1"/>
  <c r="B17" i="3"/>
  <c r="C57" i="8" s="1"/>
  <c r="D17" i="3"/>
  <c r="E57" i="8" s="1"/>
  <c r="E17" i="3"/>
  <c r="F57" i="8" s="1"/>
  <c r="M17" i="3" l="1"/>
  <c r="H65" i="8" l="1"/>
  <c r="H49" i="8"/>
  <c r="H45" i="8"/>
  <c r="H41" i="8"/>
  <c r="H37" i="8"/>
  <c r="H33" i="8"/>
  <c r="H29" i="8"/>
  <c r="H9" i="8"/>
  <c r="H13" i="8"/>
  <c r="H17" i="8"/>
  <c r="H21" i="8"/>
  <c r="H25" i="8"/>
  <c r="H5" i="8"/>
  <c r="D27" i="3" l="1"/>
  <c r="E27" i="3"/>
  <c r="F27" i="3"/>
  <c r="G27" i="3"/>
  <c r="H27" i="3"/>
  <c r="I27" i="3"/>
  <c r="C27" i="3"/>
  <c r="L4" i="3" l="1"/>
  <c r="C4" i="3" s="1"/>
  <c r="D7" i="8" s="1"/>
  <c r="L3" i="3"/>
  <c r="C3" i="3" s="1"/>
  <c r="D3" i="8" s="1"/>
  <c r="L5" i="3"/>
  <c r="F5" i="3" s="1"/>
  <c r="G11" i="8" s="1"/>
  <c r="L19" i="3"/>
  <c r="L16" i="3"/>
  <c r="L15" i="3"/>
  <c r="L14" i="3"/>
  <c r="L13" i="3"/>
  <c r="L12" i="3"/>
  <c r="L11" i="3"/>
  <c r="L10" i="3"/>
  <c r="L8" i="3"/>
  <c r="L9" i="3"/>
  <c r="L7" i="3"/>
  <c r="L6" i="3"/>
  <c r="E4" i="3" l="1"/>
  <c r="F7" i="8" s="1"/>
  <c r="D4" i="3"/>
  <c r="E7" i="8" s="1"/>
  <c r="D3" i="3"/>
  <c r="E3" i="8" s="1"/>
  <c r="E3" i="3"/>
  <c r="F3" i="8" s="1"/>
  <c r="F3" i="3"/>
  <c r="G3" i="8" s="1"/>
  <c r="B4" i="3"/>
  <c r="C7" i="8" s="1"/>
  <c r="F4" i="3"/>
  <c r="G7" i="8" s="1"/>
  <c r="B3" i="3"/>
  <c r="C3" i="8" s="1"/>
  <c r="H3" i="8" s="1"/>
  <c r="D5" i="3"/>
  <c r="E11" i="8" s="1"/>
  <c r="H12" i="8" s="1"/>
  <c r="C5" i="3"/>
  <c r="D11" i="8" s="1"/>
  <c r="B5" i="3"/>
  <c r="C11" i="8" s="1"/>
  <c r="E5" i="3"/>
  <c r="F11" i="8" s="1"/>
  <c r="E7" i="3"/>
  <c r="F19" i="8" s="1"/>
  <c r="F7" i="3"/>
  <c r="G19" i="8" s="1"/>
  <c r="B7" i="3"/>
  <c r="C19" i="8" s="1"/>
  <c r="D7" i="3"/>
  <c r="E19" i="8" s="1"/>
  <c r="C7" i="3"/>
  <c r="D19" i="8" s="1"/>
  <c r="C8" i="3"/>
  <c r="D23" i="8" s="1"/>
  <c r="B8" i="3"/>
  <c r="C23" i="8" s="1"/>
  <c r="E8" i="3"/>
  <c r="F23" i="8" s="1"/>
  <c r="F8" i="3"/>
  <c r="G23" i="8" s="1"/>
  <c r="D8" i="3"/>
  <c r="E23" i="8" s="1"/>
  <c r="E11" i="3"/>
  <c r="F35" i="8" s="1"/>
  <c r="C11" i="3"/>
  <c r="D35" i="8" s="1"/>
  <c r="F11" i="3"/>
  <c r="G35" i="8" s="1"/>
  <c r="B11" i="3"/>
  <c r="C35" i="8" s="1"/>
  <c r="H35" i="8" s="1"/>
  <c r="D11" i="3"/>
  <c r="E35" i="8" s="1"/>
  <c r="B13" i="3"/>
  <c r="C43" i="8" s="1"/>
  <c r="D13" i="3"/>
  <c r="E43" i="8" s="1"/>
  <c r="C13" i="3"/>
  <c r="D43" i="8" s="1"/>
  <c r="E13" i="3"/>
  <c r="F43" i="8" s="1"/>
  <c r="F13" i="3"/>
  <c r="G43" i="8" s="1"/>
  <c r="B9" i="3"/>
  <c r="C27" i="8" s="1"/>
  <c r="D9" i="3"/>
  <c r="E27" i="8" s="1"/>
  <c r="F9" i="3"/>
  <c r="G27" i="8" s="1"/>
  <c r="C9" i="3"/>
  <c r="D27" i="8" s="1"/>
  <c r="E9" i="3"/>
  <c r="F27" i="8" s="1"/>
  <c r="F14" i="3"/>
  <c r="G47" i="8" s="1"/>
  <c r="E14" i="3"/>
  <c r="F47" i="8" s="1"/>
  <c r="B14" i="3"/>
  <c r="C47" i="8" s="1"/>
  <c r="D14" i="3"/>
  <c r="E47" i="8" s="1"/>
  <c r="C14" i="3"/>
  <c r="D47" i="8" s="1"/>
  <c r="B16" i="3"/>
  <c r="C54" i="8" s="1"/>
  <c r="D16" i="3"/>
  <c r="E54" i="8" s="1"/>
  <c r="C16" i="3"/>
  <c r="D54" i="8" s="1"/>
  <c r="E16" i="3"/>
  <c r="F54" i="8" s="1"/>
  <c r="F16" i="3"/>
  <c r="G54" i="8" s="1"/>
  <c r="F10" i="3"/>
  <c r="G31" i="8" s="1"/>
  <c r="B10" i="3"/>
  <c r="C31" i="8" s="1"/>
  <c r="D10" i="3"/>
  <c r="E31" i="8" s="1"/>
  <c r="C10" i="3"/>
  <c r="D31" i="8" s="1"/>
  <c r="E10" i="3"/>
  <c r="F31" i="8" s="1"/>
  <c r="C12" i="3"/>
  <c r="D39" i="8" s="1"/>
  <c r="D12" i="3"/>
  <c r="E39" i="8" s="1"/>
  <c r="E12" i="3"/>
  <c r="F39" i="8" s="1"/>
  <c r="F12" i="3"/>
  <c r="G39" i="8" s="1"/>
  <c r="B12" i="3"/>
  <c r="C39" i="8" s="1"/>
  <c r="F6" i="3"/>
  <c r="G15" i="8" s="1"/>
  <c r="E6" i="3"/>
  <c r="F15" i="8" s="1"/>
  <c r="B6" i="3"/>
  <c r="C15" i="8" s="1"/>
  <c r="D6" i="3"/>
  <c r="E15" i="8" s="1"/>
  <c r="C6" i="3"/>
  <c r="D15" i="8" s="1"/>
  <c r="E15" i="3"/>
  <c r="F51" i="8" s="1"/>
  <c r="D15" i="3"/>
  <c r="E51" i="8" s="1"/>
  <c r="C15" i="3"/>
  <c r="D51" i="8" s="1"/>
  <c r="B15" i="3"/>
  <c r="C51" i="8" s="1"/>
  <c r="H51" i="8" s="1"/>
  <c r="F15" i="3"/>
  <c r="G51" i="8" s="1"/>
  <c r="H15" i="8" l="1"/>
  <c r="H47" i="8"/>
  <c r="H43" i="8"/>
  <c r="H54" i="8"/>
  <c r="H23" i="8"/>
  <c r="H19" i="8"/>
  <c r="H11" i="8"/>
  <c r="H7" i="8"/>
  <c r="H39" i="8"/>
  <c r="H31" i="8"/>
  <c r="H27" i="8"/>
  <c r="H64" i="8"/>
  <c r="H55" i="8"/>
  <c r="H52" i="8"/>
  <c r="H48" i="8"/>
  <c r="H44" i="8"/>
  <c r="H40" i="8"/>
  <c r="H36" i="8"/>
  <c r="H32" i="8"/>
  <c r="H28" i="8"/>
  <c r="H24" i="8"/>
  <c r="H20" i="8"/>
  <c r="H16" i="8"/>
  <c r="M4" i="3"/>
  <c r="M3" i="3"/>
  <c r="M5" i="3"/>
  <c r="M6" i="3"/>
  <c r="M14" i="3"/>
  <c r="M13" i="3"/>
  <c r="M16" i="3"/>
  <c r="M8" i="3"/>
  <c r="M11" i="3"/>
  <c r="M12" i="3"/>
  <c r="M10" i="3"/>
  <c r="M9" i="3"/>
  <c r="M7" i="3"/>
  <c r="M15" i="3" l="1"/>
  <c r="M18" i="3"/>
  <c r="H61" i="8"/>
  <c r="M19" i="3"/>
</calcChain>
</file>

<file path=xl/sharedStrings.xml><?xml version="1.0" encoding="utf-8"?>
<sst xmlns="http://schemas.openxmlformats.org/spreadsheetml/2006/main" count="1312" uniqueCount="119">
  <si>
    <t>Class</t>
  </si>
  <si>
    <t>My child is happy at this school</t>
  </si>
  <si>
    <t>My child feels safe at this school</t>
  </si>
  <si>
    <t>My child is making good progress at this school</t>
  </si>
  <si>
    <t>My child feels well looked after at this school</t>
  </si>
  <si>
    <t>My child is taught well at this school</t>
  </si>
  <si>
    <t>My child received appropriate homework for their age</t>
  </si>
  <si>
    <t>The school informs me about my child's targets and what I can do to help</t>
  </si>
  <si>
    <t>The school makes sure it's pupils are well behaved</t>
  </si>
  <si>
    <t>The school deals effectively with bullying</t>
  </si>
  <si>
    <t>The school is well led and managed</t>
  </si>
  <si>
    <t>The school responds well to any concerns I raise</t>
  </si>
  <si>
    <t>Parents and carers with children who have additional needs:</t>
  </si>
  <si>
    <t>The school informs me about the types of support available for my child's particular need</t>
  </si>
  <si>
    <t>The school provides specialist support for my child's particular need</t>
  </si>
  <si>
    <t>The school communicates effectively with parents/carers</t>
  </si>
  <si>
    <t>Would you recommend this school to another parent?</t>
  </si>
  <si>
    <t>Comments:</t>
  </si>
  <si>
    <t>Conker</t>
  </si>
  <si>
    <t>Chestnut</t>
  </si>
  <si>
    <t>Cedar</t>
  </si>
  <si>
    <t>Willow</t>
  </si>
  <si>
    <t>Cherry</t>
  </si>
  <si>
    <t>Maple</t>
  </si>
  <si>
    <t>Redwood</t>
  </si>
  <si>
    <t>Yes</t>
  </si>
  <si>
    <t>SEN?</t>
  </si>
  <si>
    <t>Strongly agree</t>
  </si>
  <si>
    <t>Agree</t>
  </si>
  <si>
    <t>Disagree</t>
  </si>
  <si>
    <t>Strongly disagree</t>
  </si>
  <si>
    <t>Don't know</t>
  </si>
  <si>
    <t>I don't know if I would recommend to other parents as I don't know much about schools in the area. I'm not sure if the school homework is for my child's age, shouldn't it be for their ability too?</t>
  </si>
  <si>
    <t>No</t>
  </si>
  <si>
    <t>I don't know if I would recommend the school as I don't know other schools in the area.</t>
  </si>
  <si>
    <t xml:space="preserve">I have not had experience of dealing with bullying so couldn't comment on how the school would deal with it. </t>
  </si>
  <si>
    <t>RE: question 16 - there has been rapid improvement and the school now has a much better atmosphere but it's early days.</t>
  </si>
  <si>
    <t>Re: number 9 - my child has constant issues with other girls at school, it never seems to get resolved fully.</t>
  </si>
  <si>
    <t>It's still early dats and my daughter is so behind and needs a lot of help so can't see any changes at the moment. Mr Dix is a brilliant teacher and I can talk to him about my concerns my daughter has at school and he sorts it out straight away.</t>
  </si>
  <si>
    <t>My son is really finding it hard at school He is really behind but it is early days to say if he is having the help he needs at the moment.</t>
  </si>
  <si>
    <t>My child is afraid to go into the cloakroom in the morning. She tells me that other children are unkind when the teacher is not around or not looking. Most of the children in the class do not talk to her in the playground when I drop her off in the morning. I feel the teacher has no time to talk about my concerns. The teacher did deal very effectively when there was clear evidence that my child was bullied on one occasion but is oblivious to my ongoing low level alienation that my child is experiencing.  Please can we work together to sort out the problems I have raised?</t>
  </si>
  <si>
    <t xml:space="preserve">We are new to the school but everything we have come across so far has been fab and the staff are happy to help when I've needed a questions answered. Well done Trinity, keep up your fab work. </t>
  </si>
  <si>
    <t xml:space="preserve">Some homework isn't very clear for [my child]. She has issues with her friends which I suppose is just girls </t>
  </si>
  <si>
    <t>For the first question I talked to [my child] about being happy at school and she thought 'disagree' would be the one to tick because she is unhappy that she keeps losing friends from the school.</t>
  </si>
  <si>
    <t>Due to recent management changes / history of school I am not confident on what progress my child has/is making or how they are being taught at the school. I am hoping future gradings will allow me to in future advise in agreement with this [not sure of last word]</t>
  </si>
  <si>
    <t xml:space="preserve">The headteacher should make more of a presence in the playground. My child is disappointed that they are not involved in any Christmas performance. I feel that the motivation and enthusiasm of Trinity has been lost and it makes my child demotivated at such a special time of the year for them, especially when they enjoy performing so much. If the school/teacher has an in issue / concern, we would like it to be discussed with ourselves as parents, not question our children when it is not appropriate. </t>
  </si>
  <si>
    <t xml:space="preserve">My child is finding peer relationships challenging but it's through no fault of the school. </t>
  </si>
  <si>
    <t xml:space="preserve">I haven't seen any progress yet due to only being in Redwood for one term. I'm sure and confident later in the year we will see good progress </t>
  </si>
  <si>
    <t>[my child] is suffering with panic attacks and worry which to her make her feel unsafe and unhappy. This is not the school's fault as she is very safe at school.</t>
  </si>
  <si>
    <t xml:space="preserve">It's amazing to have a teacher who knows about the condition my daughter has as not many do. </t>
  </si>
  <si>
    <t>I think behaviour and standards have slipped this year. Not as much control in the mornings before school</t>
  </si>
  <si>
    <t xml:space="preserve">My child finds it hard to remember to bring all of his things home. I haven't had a reading book home in about 4-6 weeks. I would be more helpful to have more regular meetings with parents with additional needs so we know where our children are and what more we can do to help them in the following term. </t>
  </si>
  <si>
    <t>These viewpoints apply only to this academic year - we weren't happy with the teacher last year. Because of this the children are under extra stress and pressure.</t>
  </si>
  <si>
    <t>I have not seen or heard of bullying at the school</t>
  </si>
  <si>
    <t>Senior staff are not visible enough</t>
  </si>
  <si>
    <t>Really happy with the teaching that is taking place in year one. Our daughter is making excellent progress. We feel that we have not yet seen enough of the management of the school to be able to honestly answer some of the above questions.</t>
  </si>
  <si>
    <t>7. Only on parents evening - not forthcoming at any other time. 9.  my feeling on this is very strong and unfortunately the 'school' doesn't appear pro-active on this. 11. concerns are not dealt with promptly and teachers are rarely available. 12. communication is lacking and not at all forthcomg - previously it was. 15. I think there is more th communication than just sending a weekly newsletter home, the presence of the new head teacher is greatly lacking and upper school staff (senior level) do not appear friendly to children or easily approachable "the friendliness factor towards children / families is lacking severely"</t>
  </si>
  <si>
    <t>7. Only on parents evening - not forthcoming at any other time. 9.  my feeling on this is very strong and unfortunately the 'school' doesn't appear pro-active on this. 11. concerns are not dealt with promptly and teachers are rarely available.  12. communication is lacking and not at all forthcomg - previously it was. 15. I think there is more th communication than just sending a weekly newsletter home, the presence of the new head teacher is greatly lacking and upper school staff (senior level) do not appear friendly to children or easily approachable "the friendliness factor towards children / families is lacking severely" 13. nobody has approached me regarding any support or suggesting what may be available to me - I always have to ask as the parent and do the chasing!</t>
  </si>
  <si>
    <t>My child and me were told they would be assessed by head phyc and child phyc and others but nothing has been done. My child may be progressing but they're still so far behind. All my child has is a EHC plan, surely there should be a care plan too! Mrs Jones is a wonderful teacher I just think this class needs a lot more help than they are getting or they're going to really struggle come Sept 17</t>
  </si>
  <si>
    <t xml:space="preserve">11. I have never had any concerns so I can't comment on how the school responds. 8/9/10 I have no experience or knowledge on these questions, everything looks to be well managed. </t>
  </si>
  <si>
    <t>Q9 - we put don't know because we have had no issues to compare how it was dealt with.</t>
  </si>
  <si>
    <t>The school is trying hard to make all the necessary changes they needed to, they have made strong efforts in my child's teaching and she is now progressing well. We are a little unhappy there are less 'fun elements' for our child. Ie no school trips and NO NATIVITY?? this year.</t>
  </si>
  <si>
    <t xml:space="preserve">#6 mychild doesn't receive homework yet as we are concentrating more on his sounds. All my children are under 'SEN' and I'm amazed with the help, support and work that my family have received. </t>
  </si>
  <si>
    <t>I am very happy with my child's progress this year. My child has a lovely relationship with Mr Usher and often comes our of school excited to tell me what Mr Usher has taught the class.</t>
  </si>
  <si>
    <t>Please embrace email comms not just SMS!</t>
  </si>
  <si>
    <t xml:space="preserve">I am really pleased with the support my child gets. Although there is no diagnosis, my son is supported very well. </t>
  </si>
  <si>
    <t>The headteacher should make more of a presence in the playground. My child is disappointed that they are not involved in any Christmas performance. I feel that the motivation and enthusiasm of Trinity has been lost and it makes my child demotivated at suc</t>
  </si>
  <si>
    <t>I have been very happy with the progress my child has made this year. Miss Bennett in my opinion is doing a wonderful job</t>
  </si>
  <si>
    <t>This class has been amazing for my son!</t>
  </si>
  <si>
    <t>Lack of presence from head and / or senior management</t>
  </si>
  <si>
    <t>The school is in a really good place! All staff do whatever they can to help.</t>
  </si>
  <si>
    <t xml:space="preserve">Last year my child was diagnosed severely dyslexic and have had some feedback regarding this matter. This terms I received a letter and requested anything related to this matter regarding my child's extra help to be outlined in a letter but have yet to receive anything. </t>
  </si>
  <si>
    <t>Homework is too easy</t>
  </si>
  <si>
    <t>It would be good to see the school get involved with more sporting events/fixtures in the summer, for example BANES' cross country competitions</t>
  </si>
  <si>
    <t xml:space="preserve">I feel it is still early stages of the new structureand management at Trinity so only time will tell bu so far, so good. My child, like many, is unfortunately behind due to previous management and has a lot of catching up to do. </t>
  </si>
  <si>
    <t>Since the newsletter has been cancelled I feel less engaged with the school as I often forget to read the online version.</t>
  </si>
  <si>
    <t>I am aware [my child] has speech and language delays and already they have noticed and taken measures to help her with it after only 3 weeks at school</t>
  </si>
  <si>
    <t>My child has not been bullied but I understand there is a child who continues to hit and apparently punch some other children - I believe this has been raised by parents but it is still happening?</t>
  </si>
  <si>
    <t xml:space="preserve">Probably need a bit more supervision and organisation at playtime. A couple of times come home with bruises complaining other children kicking him around at playtime. Q4. Happy with his progress but in general children who ae ready to understand and work with more advanced information should be provided and supported, may be praised more to encourage them to try even harder to do well. 7. Would be good to have more personalised targets specifically for your child. would be good to know what we are aiming to achieve by the end of the year / term. 8/9. I think more could be done by us as parents and also by school to promote and implement better behaviour among children. Also could be more emphasis on playing nicely, being kind to each other, and so on... as sometimes we evidence quite some kicking and hitting, especially among boys.  </t>
  </si>
  <si>
    <t>The whiteboard outside isused to inform parents of forms or extra phonics lessons or if the children need to take stuff in for a certain time. My child goes to TASC and breakfast club so I rarely get to see it, so if I'm not told what's on there my child will miss out which is unfair.</t>
  </si>
  <si>
    <t>Q9 - only answered as don't know as my child has not had any issues so don't have any experience of this as a parent.</t>
  </si>
  <si>
    <t>My child is happy at this school:</t>
  </si>
  <si>
    <t>Count</t>
  </si>
  <si>
    <t>Percentage</t>
  </si>
  <si>
    <t>Total count</t>
  </si>
  <si>
    <t>Total %</t>
  </si>
  <si>
    <t>I receive valuable information from the school about my child's progress.</t>
  </si>
  <si>
    <t>Does your child have a SEN?</t>
  </si>
  <si>
    <t xml:space="preserve">Class breakdown </t>
  </si>
  <si>
    <t>Responses</t>
  </si>
  <si>
    <t>No in class</t>
  </si>
  <si>
    <t>Percentage of responses</t>
  </si>
  <si>
    <t>Unsure about other schools</t>
  </si>
  <si>
    <t>Don't know bullying policy</t>
  </si>
  <si>
    <t>positive</t>
  </si>
  <si>
    <t>Behaviour</t>
  </si>
  <si>
    <t>Early days</t>
  </si>
  <si>
    <t>SMT visibility</t>
  </si>
  <si>
    <t>Fun</t>
  </si>
  <si>
    <t>lack of communication</t>
  </si>
  <si>
    <t>bullying</t>
  </si>
  <si>
    <t>fun</t>
  </si>
  <si>
    <t>communication</t>
  </si>
  <si>
    <t>behaviour</t>
  </si>
  <si>
    <t>Acorn</t>
  </si>
  <si>
    <t>For the first question I talked to [my child] about being happy at school and she thought 'dis2' would be the one to tick because she is unhappy that she keeps losing friends from the school.</t>
  </si>
  <si>
    <t>Due to recent management changes / history of school I am not confident on what progress my child has/is making or how they are being taught at the school. I am hoping future gradings will allow me to in future advise in 2ment with this [not sure of last word]</t>
  </si>
  <si>
    <t>I 5 if I would recommend to other parents as I 5 much about schools in the area. I'm not sure if the school homework is for my child's age, shouldn't it be for their ability too?</t>
  </si>
  <si>
    <t>I 5 if I would recommend the school as I 5 other schools in the area.</t>
  </si>
  <si>
    <t>Q9 - we put 5 because we have had no issues to compare how it was dealt with.</t>
  </si>
  <si>
    <t>Q9 - only answered as 5 as my child has not had any issues so don't have any experience of this as a parent.</t>
  </si>
  <si>
    <t>With regards to Q3, my daughter is behind with her writing - help is in place but no signs of progress yet.</t>
  </si>
  <si>
    <t>My child is making fantastic progress - we couldn't be happier!</t>
  </si>
  <si>
    <t>The school informs me how the specialist provision is helping my child to progress.</t>
  </si>
  <si>
    <t>I feel the way some maths is taught is holding Jack back. There have been goals set out for Jack to exceed in certain areas. We have fulfilled these but Jack did not exceed.</t>
  </si>
  <si>
    <t>Communication for working parents needs to be improved especially re: progress and events.</t>
  </si>
  <si>
    <t>No response</t>
  </si>
  <si>
    <t>No respsonse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</si>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</sst>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Rockwell"/>
      <family val="2"/>
      <scheme val="minor"/>
    </font>
    <font>
      <b/>
      <sz val="11"/>
      <color theme="1"/>
      <name val="Rockwell"/>
      <family val="2"/>
      <scheme val="minor"/>
    </font>
    <font>
      <b/>
      <sz val="11"/>
      <color theme="1"/>
      <name val="Rockwell"/>
      <family val="1"/>
      <scheme val="minor"/>
    </font>
    <font>
      <sz val="11"/>
      <color theme="1"/>
      <name val="Rockwell"/>
      <family val="1"/>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2" tint="-0.249977111117893"/>
        <bgColor indexed="64"/>
      </patternFill>
    </fill>
    <fill>
      <patternFill patternType="solid">
        <fgColor theme="5" tint="0.39997558519241921"/>
        <bgColor indexed="64"/>
      </patternFill>
    </fill>
  </fills>
  <borders count="7">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9">
    <xf numFmtId="0" fontId="0" fillId="0" borderId="0" xfId="0"/>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9" fontId="0" fillId="0" borderId="0" xfId="0" applyNumberFormat="1"/>
    <xf numFmtId="0" fontId="0" fillId="3" borderId="0" xfId="0" applyFill="1"/>
    <xf numFmtId="9" fontId="0" fillId="4" borderId="0" xfId="0" applyNumberFormat="1" applyFill="1"/>
    <xf numFmtId="0" fontId="0" fillId="0" borderId="0" xfId="0" applyFill="1"/>
    <xf numFmtId="9" fontId="0" fillId="0" borderId="0" xfId="0" applyNumberFormat="1" applyFill="1"/>
    <xf numFmtId="0" fontId="0" fillId="0" borderId="0" xfId="0" applyFill="1" applyAlignment="1">
      <alignment wrapText="1"/>
    </xf>
    <xf numFmtId="0" fontId="1" fillId="0" borderId="0" xfId="0" applyFont="1" applyFill="1"/>
    <xf numFmtId="0" fontId="0" fillId="0" borderId="0" xfId="0" applyNumberFormat="1" applyFill="1"/>
    <xf numFmtId="9" fontId="1" fillId="0" borderId="0" xfId="0" applyNumberFormat="1" applyFont="1" applyFill="1"/>
    <xf numFmtId="0" fontId="1" fillId="3" borderId="0" xfId="0" applyFont="1" applyFill="1"/>
    <xf numFmtId="9" fontId="1" fillId="4" borderId="0" xfId="0" applyNumberFormat="1" applyFont="1" applyFill="1"/>
    <xf numFmtId="0" fontId="1" fillId="0" borderId="0" xfId="0" applyFont="1"/>
    <xf numFmtId="0" fontId="1" fillId="3" borderId="1" xfId="0" applyFont="1" applyFill="1" applyBorder="1" applyAlignment="1">
      <alignment wrapText="1"/>
    </xf>
    <xf numFmtId="9" fontId="1" fillId="4" borderId="1" xfId="0" applyNumberFormat="1" applyFont="1" applyFill="1" applyBorder="1" applyAlignment="1">
      <alignment wrapText="1"/>
    </xf>
    <xf numFmtId="0" fontId="1" fillId="0" borderId="1" xfId="0" applyFont="1" applyBorder="1" applyAlignment="1">
      <alignment wrapText="1"/>
    </xf>
    <xf numFmtId="0" fontId="0" fillId="0" borderId="2" xfId="0" applyBorder="1"/>
    <xf numFmtId="0" fontId="0" fillId="0" borderId="2" xfId="0" applyBorder="1" applyAlignment="1">
      <alignment wrapText="1"/>
    </xf>
    <xf numFmtId="0" fontId="1" fillId="3" borderId="2" xfId="0" applyFont="1" applyFill="1" applyBorder="1"/>
    <xf numFmtId="0" fontId="1" fillId="3" borderId="3" xfId="0" applyFont="1" applyFill="1" applyBorder="1" applyAlignment="1">
      <alignment wrapText="1"/>
    </xf>
    <xf numFmtId="0" fontId="0" fillId="3" borderId="2" xfId="0" applyFill="1" applyBorder="1"/>
    <xf numFmtId="9" fontId="1" fillId="4" borderId="0" xfId="0" applyNumberFormat="1" applyFont="1" applyFill="1" applyBorder="1"/>
    <xf numFmtId="9" fontId="0" fillId="4" borderId="0" xfId="0" applyNumberFormat="1" applyFill="1" applyBorder="1"/>
    <xf numFmtId="0" fontId="0" fillId="0" borderId="0" xfId="0" applyAlignment="1" applyProtection="1">
      <alignment horizontal="left" vertical="center"/>
      <protection locked="0"/>
    </xf>
    <xf numFmtId="0" fontId="0" fillId="0" borderId="0" xfId="0" applyProtection="1">
      <protection locked="0"/>
    </xf>
    <xf numFmtId="0" fontId="0" fillId="0" borderId="0" xfId="0" applyBorder="1"/>
    <xf numFmtId="0" fontId="0" fillId="0" borderId="0" xfId="0" applyBorder="1" applyAlignment="1">
      <alignment wrapText="1"/>
    </xf>
    <xf numFmtId="17" fontId="0" fillId="0" borderId="0" xfId="0" applyNumberFormat="1" applyBorder="1"/>
    <xf numFmtId="17" fontId="0" fillId="0" borderId="0" xfId="0" applyNumberFormat="1" applyBorder="1" applyAlignment="1">
      <alignment wrapText="1"/>
    </xf>
    <xf numFmtId="17" fontId="0" fillId="0" borderId="0" xfId="0" applyNumberFormat="1"/>
    <xf numFmtId="0" fontId="0" fillId="5" borderId="0" xfId="0" applyFill="1"/>
    <xf numFmtId="0" fontId="0" fillId="0" borderId="4" xfId="0" applyBorder="1" applyAlignment="1">
      <alignment wrapText="1"/>
    </xf>
    <xf numFmtId="0" fontId="0" fillId="0" borderId="4" xfId="0" applyBorder="1" applyAlignment="1">
      <alignment horizontal="left" vertical="center"/>
    </xf>
    <xf numFmtId="0" fontId="0" fillId="0" borderId="4" xfId="0" applyBorder="1"/>
    <xf numFmtId="0" fontId="0" fillId="2" borderId="4" xfId="0" applyFill="1" applyBorder="1" applyAlignment="1">
      <alignment horizontal="left" vertical="center"/>
    </xf>
    <xf numFmtId="0" fontId="0" fillId="2" borderId="4" xfId="0" applyFill="1" applyBorder="1"/>
    <xf numFmtId="0" fontId="0" fillId="2" borderId="4" xfId="0" applyFill="1" applyBorder="1" applyAlignment="1">
      <alignment wrapText="1"/>
    </xf>
    <xf numFmtId="0" fontId="2" fillId="0" borderId="4" xfId="0" applyFont="1" applyBorder="1" applyAlignment="1">
      <alignment horizontal="left" vertical="center" wrapText="1"/>
    </xf>
    <xf numFmtId="0" fontId="2" fillId="0" borderId="4" xfId="0" applyFont="1" applyBorder="1" applyAlignment="1">
      <alignment wrapText="1"/>
    </xf>
    <xf numFmtId="9" fontId="0" fillId="0" borderId="0" xfId="0" applyNumberFormat="1" applyFill="1" applyBorder="1"/>
    <xf numFmtId="0" fontId="1" fillId="0" borderId="0" xfId="0" applyFont="1" applyFill="1" applyBorder="1"/>
    <xf numFmtId="0" fontId="0" fillId="0" borderId="0" xfId="0" applyFill="1" applyBorder="1"/>
    <xf numFmtId="9" fontId="0" fillId="0" borderId="0" xfId="0" applyNumberFormat="1" applyBorder="1"/>
    <xf numFmtId="0" fontId="0" fillId="0" borderId="0" xfId="0" applyNumberFormat="1" applyFill="1" applyBorder="1"/>
    <xf numFmtId="0" fontId="3" fillId="0" borderId="0" xfId="0" applyFont="1"/>
    <xf numFmtId="0" fontId="0" fillId="0" borderId="0" xfId="0" applyAlignment="1">
      <alignment horizontal="left"/>
    </xf>
    <xf numFmtId="0" fontId="0" fillId="0" borderId="0" xfId="0" applyAlignment="1" applyProtection="1">
      <alignment horizontal="left"/>
      <protection locked="0"/>
    </xf>
    <xf numFmtId="0" fontId="0" fillId="0" borderId="0" xfId="0" applyNumberFormat="1"/>
    <xf numFmtId="0" fontId="0" fillId="0" borderId="0" xfId="0" applyAlignment="1">
      <alignment wrapText="1"/>
    </xf>
    <xf numFmtId="0" fontId="2" fillId="0" borderId="0" xfId="0" applyFont="1" applyAlignment="1">
      <alignment horizontal="left" vertical="center" wrapText="1"/>
    </xf>
    <xf numFmtId="0" fontId="2" fillId="0" borderId="0" xfId="0" applyFont="1" applyAlignment="1">
      <alignment wrapText="1"/>
    </xf>
    <xf numFmtId="0" fontId="2" fillId="0" borderId="0" xfId="0" applyFont="1" applyAlignment="1" applyProtection="1">
      <alignment wrapText="1"/>
      <protection locked="0"/>
    </xf>
    <xf numFmtId="0" fontId="2" fillId="0" borderId="0" xfId="0" applyFont="1" applyAlignment="1" applyProtection="1">
      <alignment wrapText="1"/>
      <protection locked="0"/>
    </xf>
    <xf numFmtId="0" fontId="3" fillId="0" borderId="2" xfId="0" applyFont="1" applyBorder="1" applyAlignment="1" applyProtection="1">
      <alignment wrapText="1"/>
      <protection locked="0"/>
    </xf>
    <xf numFmtId="0" fontId="2" fillId="0" borderId="0" xfId="0" applyFont="1" applyFill="1"/>
    <xf numFmtId="0" fontId="0" fillId="6" borderId="0" xfId="0" applyFill="1"/>
    <xf numFmtId="0" fontId="0" fillId="7" borderId="0" xfId="0" applyFill="1"/>
    <xf numFmtId="0" fontId="0" fillId="0" borderId="6" xfId="0" applyBorder="1"/>
    <xf numFmtId="17" fontId="0" fillId="0" borderId="5" xfId="0" applyNumberFormat="1" applyBorder="1"/>
    <xf numFmtId="9" fontId="1" fillId="4" borderId="5" xfId="0" applyNumberFormat="1" applyFont="1" applyFill="1" applyBorder="1" applyAlignment="1">
      <alignment wrapText="1"/>
    </xf>
    <xf numFmtId="9" fontId="0" fillId="0" borderId="5" xfId="0" applyNumberFormat="1" applyBorder="1"/>
    <xf numFmtId="0" fontId="0" fillId="0" borderId="6" xfId="0" applyBorder="1" applyAlignment="1">
      <alignment wrapText="1"/>
    </xf>
    <xf numFmtId="17" fontId="0" fillId="0" borderId="5" xfId="0" applyNumberFormat="1" applyBorder="1" applyAlignment="1">
      <alignment wrapText="1"/>
    </xf>
    <xf numFmtId="0" fontId="0" fillId="0" borderId="5" xfId="0" applyBorder="1" applyAlignment="1">
      <alignment wrapText="1"/>
    </xf>
    <xf numFmtId="0" fontId="0" fillId="0" borderId="0" xfId="0" applyAlignment="1">
      <alignment wrapText="1"/>
    </xf>
    <xf numFmtId="0" fontId="2" fillId="0" borderId="0" xfId="0" applyFont="1" applyAlignment="1" applyProtection="1">
      <alignment wrapText="1"/>
      <protection locked="0"/>
    </xf>
  </cellXfs>
  <cellStyles count="1">
    <cellStyle name="Normal" xfId="0" builtinId="0"/>
  </cellStyles>
  <dxfs count="0"/>
  <tableStyles count="0" defaultTableStyle="TableStyleMedium2" defaultPivotStyle="PivotStyleLight16"/>
  <colors>
    <mruColors>
      <color rgb="FF663300"/>
      <color rgb="FF990000"/>
      <color rgb="FF993300"/>
      <color rgb="FFFF505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Class</a:t>
            </a:r>
            <a:r>
              <a:rPr lang="en-GB" baseline="0"/>
              <a:t>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949-4C59-A3F7-C379B35D2FD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949-4C59-A3F7-C379B35D2FD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949-4C59-A3F7-C379B35D2FD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949-4C59-A3F7-C379B35D2FD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949-4C59-A3F7-C379B35D2FD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949-4C59-A3F7-C379B35D2FD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949-4C59-A3F7-C379B35D2FDB}"/>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Tables!$C$24:$I$24</c:f>
              <c:strCache>
                <c:ptCount val="7"/>
                <c:pt idx="0">
                  <c:v>Conker</c:v>
                </c:pt>
                <c:pt idx="1">
                  <c:v>Chestnut</c:v>
                </c:pt>
                <c:pt idx="2">
                  <c:v>Cedar</c:v>
                </c:pt>
                <c:pt idx="3">
                  <c:v>Willow</c:v>
                </c:pt>
                <c:pt idx="4">
                  <c:v>Cherry</c:v>
                </c:pt>
                <c:pt idx="5">
                  <c:v>Maple</c:v>
                </c:pt>
                <c:pt idx="6">
                  <c:v>Redwood</c:v>
                </c:pt>
              </c:strCache>
            </c:strRef>
          </c:cat>
          <c:val>
            <c:numRef>
              <c:f>Tables!$C$25:$I$25</c:f>
              <c:numCache>
                <c:formatCode>General</c:formatCode>
                <c:ptCount val="7"/>
                <c:pt idx="0">
                  <c:v>6</c:v>
                </c:pt>
                <c:pt idx="1">
                  <c:v>11</c:v>
                </c:pt>
                <c:pt idx="2">
                  <c:v>5</c:v>
                </c:pt>
                <c:pt idx="3">
                  <c:v>6</c:v>
                </c:pt>
                <c:pt idx="4">
                  <c:v>4</c:v>
                </c:pt>
                <c:pt idx="5">
                  <c:v>3</c:v>
                </c:pt>
                <c:pt idx="6">
                  <c:v>5</c:v>
                </c:pt>
              </c:numCache>
            </c:numRef>
          </c:val>
          <c:extLst>
            <c:ext xmlns:c16="http://schemas.microsoft.com/office/drawing/2014/chart" uri="{C3380CC4-5D6E-409C-BE32-E72D297353CC}">
              <c16:uniqueId val="{00000000-91C4-4D05-8849-817538A514B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This school makes sure it's pupils are well behaved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 data'!$A$31:$B$31</c:f>
              <c:strCache>
                <c:ptCount val="2"/>
                <c:pt idx="0">
                  <c:v>The school makes sure it's pupils are well behaved</c:v>
                </c:pt>
                <c:pt idx="1">
                  <c:v>Nov-17</c:v>
                </c:pt>
              </c:strCache>
            </c:strRef>
          </c:tx>
          <c:spPr>
            <a:solidFill>
              <a:schemeClr val="accent1"/>
            </a:solidFill>
            <a:ln>
              <a:noFill/>
            </a:ln>
            <a:effectLst/>
          </c:spPr>
          <c:invertIfNegative val="0"/>
          <c:cat>
            <c:strRef>
              <c:f>'Comparison data'!$C$30:$G$30</c:f>
              <c:strCache>
                <c:ptCount val="5"/>
                <c:pt idx="0">
                  <c:v>Strongly agree</c:v>
                </c:pt>
                <c:pt idx="1">
                  <c:v>Agree</c:v>
                </c:pt>
                <c:pt idx="2">
                  <c:v>Don't know</c:v>
                </c:pt>
                <c:pt idx="3">
                  <c:v>Disagree</c:v>
                </c:pt>
                <c:pt idx="4">
                  <c:v>Strongly disagree</c:v>
                </c:pt>
              </c:strCache>
            </c:strRef>
          </c:cat>
          <c:val>
            <c:numRef>
              <c:f>'Comparison data'!$C$31:$G$31</c:f>
              <c:numCache>
                <c:formatCode>0%</c:formatCode>
                <c:ptCount val="5"/>
                <c:pt idx="0">
                  <c:v>0.46341463414634149</c:v>
                </c:pt>
                <c:pt idx="1">
                  <c:v>0.51219512195121952</c:v>
                </c:pt>
                <c:pt idx="2">
                  <c:v>0</c:v>
                </c:pt>
                <c:pt idx="3">
                  <c:v>2.4390243902439025E-2</c:v>
                </c:pt>
                <c:pt idx="4">
                  <c:v>0</c:v>
                </c:pt>
              </c:numCache>
            </c:numRef>
          </c:val>
          <c:extLst>
            <c:ext xmlns:c16="http://schemas.microsoft.com/office/drawing/2014/chart" uri="{C3380CC4-5D6E-409C-BE32-E72D297353CC}">
              <c16:uniqueId val="{00000000-FC0F-4CEB-957F-AE9656FAAFDB}"/>
            </c:ext>
          </c:extLst>
        </c:ser>
        <c:ser>
          <c:idx val="1"/>
          <c:order val="1"/>
          <c:tx>
            <c:strRef>
              <c:f>'Comparison data'!$A$32:$B$32</c:f>
              <c:strCache>
                <c:ptCount val="2"/>
                <c:pt idx="0">
                  <c:v>The school makes sure it's pupils are well behaved</c:v>
                </c:pt>
                <c:pt idx="1">
                  <c:v>Nov-16</c:v>
                </c:pt>
              </c:strCache>
            </c:strRef>
          </c:tx>
          <c:spPr>
            <a:solidFill>
              <a:schemeClr val="accent2"/>
            </a:solidFill>
            <a:ln>
              <a:noFill/>
            </a:ln>
            <a:effectLst/>
          </c:spPr>
          <c:invertIfNegative val="0"/>
          <c:cat>
            <c:strRef>
              <c:f>'Comparison data'!$C$30:$G$30</c:f>
              <c:strCache>
                <c:ptCount val="5"/>
                <c:pt idx="0">
                  <c:v>Strongly agree</c:v>
                </c:pt>
                <c:pt idx="1">
                  <c:v>Agree</c:v>
                </c:pt>
                <c:pt idx="2">
                  <c:v>Don't know</c:v>
                </c:pt>
                <c:pt idx="3">
                  <c:v>Disagree</c:v>
                </c:pt>
                <c:pt idx="4">
                  <c:v>Strongly disagree</c:v>
                </c:pt>
              </c:strCache>
            </c:strRef>
          </c:cat>
          <c:val>
            <c:numRef>
              <c:f>'Comparison data'!$C$32:$G$32</c:f>
              <c:numCache>
                <c:formatCode>0%</c:formatCode>
                <c:ptCount val="5"/>
                <c:pt idx="0">
                  <c:v>0.3</c:v>
                </c:pt>
                <c:pt idx="1">
                  <c:v>0.54</c:v>
                </c:pt>
                <c:pt idx="2">
                  <c:v>0.11</c:v>
                </c:pt>
                <c:pt idx="3">
                  <c:v>0.02</c:v>
                </c:pt>
                <c:pt idx="4">
                  <c:v>0.03</c:v>
                </c:pt>
              </c:numCache>
            </c:numRef>
          </c:val>
          <c:extLst>
            <c:ext xmlns:c16="http://schemas.microsoft.com/office/drawing/2014/chart" uri="{C3380CC4-5D6E-409C-BE32-E72D297353CC}">
              <c16:uniqueId val="{00000001-FC0F-4CEB-957F-AE9656FAAFDB}"/>
            </c:ext>
          </c:extLst>
        </c:ser>
        <c:ser>
          <c:idx val="2"/>
          <c:order val="2"/>
          <c:tx>
            <c:strRef>
              <c:f>'Comparison data'!$A$33:$B$33</c:f>
              <c:strCache>
                <c:ptCount val="2"/>
                <c:pt idx="0">
                  <c:v>The school makes sure it's pupils are well behaved</c:v>
                </c:pt>
                <c:pt idx="1">
                  <c:v>Apr-16</c:v>
                </c:pt>
              </c:strCache>
            </c:strRef>
          </c:tx>
          <c:spPr>
            <a:solidFill>
              <a:schemeClr val="accent3"/>
            </a:solidFill>
            <a:ln>
              <a:noFill/>
            </a:ln>
            <a:effectLst/>
          </c:spPr>
          <c:invertIfNegative val="0"/>
          <c:cat>
            <c:strRef>
              <c:f>'Comparison data'!$C$30:$G$30</c:f>
              <c:strCache>
                <c:ptCount val="5"/>
                <c:pt idx="0">
                  <c:v>Strongly agree</c:v>
                </c:pt>
                <c:pt idx="1">
                  <c:v>Agree</c:v>
                </c:pt>
                <c:pt idx="2">
                  <c:v>Don't know</c:v>
                </c:pt>
                <c:pt idx="3">
                  <c:v>Disagree</c:v>
                </c:pt>
                <c:pt idx="4">
                  <c:v>Strongly disagree</c:v>
                </c:pt>
              </c:strCache>
            </c:strRef>
          </c:cat>
          <c:val>
            <c:numRef>
              <c:f>'Comparison data'!$C$33:$G$33</c:f>
              <c:numCache>
                <c:formatCode>0%</c:formatCode>
                <c:ptCount val="5"/>
                <c:pt idx="0">
                  <c:v>0.34</c:v>
                </c:pt>
                <c:pt idx="1">
                  <c:v>0.46</c:v>
                </c:pt>
                <c:pt idx="2">
                  <c:v>0.02</c:v>
                </c:pt>
                <c:pt idx="3">
                  <c:v>0.11</c:v>
                </c:pt>
                <c:pt idx="4">
                  <c:v>7.0000000000000007E-2</c:v>
                </c:pt>
              </c:numCache>
            </c:numRef>
          </c:val>
          <c:extLst>
            <c:ext xmlns:c16="http://schemas.microsoft.com/office/drawing/2014/chart" uri="{C3380CC4-5D6E-409C-BE32-E72D297353CC}">
              <c16:uniqueId val="{00000002-FC0F-4CEB-957F-AE9656FAAFDB}"/>
            </c:ext>
          </c:extLst>
        </c:ser>
        <c:dLbls>
          <c:showLegendKey val="0"/>
          <c:showVal val="0"/>
          <c:showCatName val="0"/>
          <c:showSerName val="0"/>
          <c:showPercent val="0"/>
          <c:showBubbleSize val="0"/>
        </c:dLbls>
        <c:gapWidth val="182"/>
        <c:axId val="394554192"/>
        <c:axId val="394552552"/>
      </c:barChart>
      <c:catAx>
        <c:axId val="394554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552552"/>
        <c:crosses val="autoZero"/>
        <c:auto val="1"/>
        <c:lblAlgn val="ctr"/>
        <c:lblOffset val="100"/>
        <c:noMultiLvlLbl val="0"/>
      </c:catAx>
      <c:valAx>
        <c:axId val="3945525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554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The school deals effectively with bullying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 data'!$A$35:$B$35</c:f>
              <c:strCache>
                <c:ptCount val="2"/>
                <c:pt idx="0">
                  <c:v>The school deals effectively with bullying</c:v>
                </c:pt>
                <c:pt idx="1">
                  <c:v>Nov-17</c:v>
                </c:pt>
              </c:strCache>
            </c:strRef>
          </c:tx>
          <c:spPr>
            <a:solidFill>
              <a:schemeClr val="accent1"/>
            </a:solidFill>
            <a:ln>
              <a:noFill/>
            </a:ln>
            <a:effectLst/>
          </c:spPr>
          <c:invertIfNegative val="0"/>
          <c:cat>
            <c:strRef>
              <c:f>'Comparison data'!$C$34:$G$34</c:f>
              <c:strCache>
                <c:ptCount val="5"/>
                <c:pt idx="0">
                  <c:v>Strongly agree</c:v>
                </c:pt>
                <c:pt idx="1">
                  <c:v>Agree</c:v>
                </c:pt>
                <c:pt idx="2">
                  <c:v>Don't know</c:v>
                </c:pt>
                <c:pt idx="3">
                  <c:v>Disagree</c:v>
                </c:pt>
                <c:pt idx="4">
                  <c:v>Strongly disagree</c:v>
                </c:pt>
              </c:strCache>
            </c:strRef>
          </c:cat>
          <c:val>
            <c:numRef>
              <c:f>'Comparison data'!$C$35:$G$35</c:f>
              <c:numCache>
                <c:formatCode>0%</c:formatCode>
                <c:ptCount val="5"/>
                <c:pt idx="0">
                  <c:v>0.36585365853658536</c:v>
                </c:pt>
                <c:pt idx="1">
                  <c:v>0.3902439024390244</c:v>
                </c:pt>
                <c:pt idx="2">
                  <c:v>0.24390243902439024</c:v>
                </c:pt>
                <c:pt idx="3">
                  <c:v>0</c:v>
                </c:pt>
                <c:pt idx="4">
                  <c:v>0</c:v>
                </c:pt>
              </c:numCache>
            </c:numRef>
          </c:val>
          <c:extLst>
            <c:ext xmlns:c16="http://schemas.microsoft.com/office/drawing/2014/chart" uri="{C3380CC4-5D6E-409C-BE32-E72D297353CC}">
              <c16:uniqueId val="{00000000-5D5B-4068-872D-F0E5ED294BB4}"/>
            </c:ext>
          </c:extLst>
        </c:ser>
        <c:ser>
          <c:idx val="1"/>
          <c:order val="1"/>
          <c:tx>
            <c:strRef>
              <c:f>'Comparison data'!$A$36:$B$36</c:f>
              <c:strCache>
                <c:ptCount val="2"/>
                <c:pt idx="0">
                  <c:v>The school deals effectively with bullying</c:v>
                </c:pt>
                <c:pt idx="1">
                  <c:v>Nov-16</c:v>
                </c:pt>
              </c:strCache>
            </c:strRef>
          </c:tx>
          <c:spPr>
            <a:solidFill>
              <a:schemeClr val="accent2"/>
            </a:solidFill>
            <a:ln>
              <a:noFill/>
            </a:ln>
            <a:effectLst/>
          </c:spPr>
          <c:invertIfNegative val="0"/>
          <c:cat>
            <c:strRef>
              <c:f>'Comparison data'!$C$34:$G$34</c:f>
              <c:strCache>
                <c:ptCount val="5"/>
                <c:pt idx="0">
                  <c:v>Strongly agree</c:v>
                </c:pt>
                <c:pt idx="1">
                  <c:v>Agree</c:v>
                </c:pt>
                <c:pt idx="2">
                  <c:v>Don't know</c:v>
                </c:pt>
                <c:pt idx="3">
                  <c:v>Disagree</c:v>
                </c:pt>
                <c:pt idx="4">
                  <c:v>Strongly disagree</c:v>
                </c:pt>
              </c:strCache>
            </c:strRef>
          </c:cat>
          <c:val>
            <c:numRef>
              <c:f>'Comparison data'!$C$36:$G$36</c:f>
              <c:numCache>
                <c:formatCode>0%</c:formatCode>
                <c:ptCount val="5"/>
                <c:pt idx="0">
                  <c:v>0.19</c:v>
                </c:pt>
                <c:pt idx="1">
                  <c:v>0.4</c:v>
                </c:pt>
                <c:pt idx="2">
                  <c:v>0.33</c:v>
                </c:pt>
                <c:pt idx="3">
                  <c:v>0.06</c:v>
                </c:pt>
                <c:pt idx="4">
                  <c:v>0.03</c:v>
                </c:pt>
              </c:numCache>
            </c:numRef>
          </c:val>
          <c:extLst>
            <c:ext xmlns:c16="http://schemas.microsoft.com/office/drawing/2014/chart" uri="{C3380CC4-5D6E-409C-BE32-E72D297353CC}">
              <c16:uniqueId val="{00000001-5D5B-4068-872D-F0E5ED294BB4}"/>
            </c:ext>
          </c:extLst>
        </c:ser>
        <c:ser>
          <c:idx val="2"/>
          <c:order val="2"/>
          <c:tx>
            <c:strRef>
              <c:f>'Comparison data'!$A$37:$B$37</c:f>
              <c:strCache>
                <c:ptCount val="2"/>
                <c:pt idx="0">
                  <c:v>The school deals effectively with bullying</c:v>
                </c:pt>
                <c:pt idx="1">
                  <c:v>Apr-16</c:v>
                </c:pt>
              </c:strCache>
            </c:strRef>
          </c:tx>
          <c:spPr>
            <a:solidFill>
              <a:schemeClr val="accent3"/>
            </a:solidFill>
            <a:ln>
              <a:noFill/>
            </a:ln>
            <a:effectLst/>
          </c:spPr>
          <c:invertIfNegative val="0"/>
          <c:cat>
            <c:strRef>
              <c:f>'Comparison data'!$C$34:$G$34</c:f>
              <c:strCache>
                <c:ptCount val="5"/>
                <c:pt idx="0">
                  <c:v>Strongly agree</c:v>
                </c:pt>
                <c:pt idx="1">
                  <c:v>Agree</c:v>
                </c:pt>
                <c:pt idx="2">
                  <c:v>Don't know</c:v>
                </c:pt>
                <c:pt idx="3">
                  <c:v>Disagree</c:v>
                </c:pt>
                <c:pt idx="4">
                  <c:v>Strongly disagree</c:v>
                </c:pt>
              </c:strCache>
            </c:strRef>
          </c:cat>
          <c:val>
            <c:numRef>
              <c:f>'Comparison data'!$C$37:$G$37</c:f>
              <c:numCache>
                <c:formatCode>0%</c:formatCode>
                <c:ptCount val="5"/>
                <c:pt idx="0">
                  <c:v>0.3</c:v>
                </c:pt>
                <c:pt idx="1">
                  <c:v>0.18</c:v>
                </c:pt>
                <c:pt idx="2">
                  <c:v>0.23</c:v>
                </c:pt>
                <c:pt idx="3">
                  <c:v>0.15</c:v>
                </c:pt>
                <c:pt idx="4">
                  <c:v>0.15</c:v>
                </c:pt>
              </c:numCache>
            </c:numRef>
          </c:val>
          <c:extLst>
            <c:ext xmlns:c16="http://schemas.microsoft.com/office/drawing/2014/chart" uri="{C3380CC4-5D6E-409C-BE32-E72D297353CC}">
              <c16:uniqueId val="{00000002-5D5B-4068-872D-F0E5ED294BB4}"/>
            </c:ext>
          </c:extLst>
        </c:ser>
        <c:dLbls>
          <c:showLegendKey val="0"/>
          <c:showVal val="0"/>
          <c:showCatName val="0"/>
          <c:showSerName val="0"/>
          <c:showPercent val="0"/>
          <c:showBubbleSize val="0"/>
        </c:dLbls>
        <c:gapWidth val="182"/>
        <c:axId val="384135280"/>
        <c:axId val="384135608"/>
      </c:barChart>
      <c:catAx>
        <c:axId val="3841352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135608"/>
        <c:crosses val="autoZero"/>
        <c:auto val="1"/>
        <c:lblAlgn val="ctr"/>
        <c:lblOffset val="100"/>
        <c:noMultiLvlLbl val="0"/>
      </c:catAx>
      <c:valAx>
        <c:axId val="3841356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135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The school is well led and managed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 data'!$A$39:$B$39</c:f>
              <c:strCache>
                <c:ptCount val="2"/>
                <c:pt idx="0">
                  <c:v>The school is well led and managed</c:v>
                </c:pt>
                <c:pt idx="1">
                  <c:v>Nov-17</c:v>
                </c:pt>
              </c:strCache>
            </c:strRef>
          </c:tx>
          <c:spPr>
            <a:solidFill>
              <a:schemeClr val="accent1"/>
            </a:solidFill>
            <a:ln>
              <a:noFill/>
            </a:ln>
            <a:effectLst/>
          </c:spPr>
          <c:invertIfNegative val="0"/>
          <c:cat>
            <c:strRef>
              <c:f>'Comparison data'!$C$38:$G$38</c:f>
              <c:strCache>
                <c:ptCount val="5"/>
                <c:pt idx="0">
                  <c:v>Strongly agree</c:v>
                </c:pt>
                <c:pt idx="1">
                  <c:v>Agree</c:v>
                </c:pt>
                <c:pt idx="2">
                  <c:v>Don't know</c:v>
                </c:pt>
                <c:pt idx="3">
                  <c:v>Disagree</c:v>
                </c:pt>
                <c:pt idx="4">
                  <c:v>Strongly disagree</c:v>
                </c:pt>
              </c:strCache>
            </c:strRef>
          </c:cat>
          <c:val>
            <c:numRef>
              <c:f>'Comparison data'!$C$39:$G$39</c:f>
              <c:numCache>
                <c:formatCode>0%</c:formatCode>
                <c:ptCount val="5"/>
                <c:pt idx="0">
                  <c:v>0.45</c:v>
                </c:pt>
                <c:pt idx="1">
                  <c:v>0.52500000000000002</c:v>
                </c:pt>
                <c:pt idx="2">
                  <c:v>2.5000000000000001E-2</c:v>
                </c:pt>
                <c:pt idx="3">
                  <c:v>0</c:v>
                </c:pt>
                <c:pt idx="4">
                  <c:v>0</c:v>
                </c:pt>
              </c:numCache>
            </c:numRef>
          </c:val>
          <c:extLst>
            <c:ext xmlns:c16="http://schemas.microsoft.com/office/drawing/2014/chart" uri="{C3380CC4-5D6E-409C-BE32-E72D297353CC}">
              <c16:uniqueId val="{00000000-946C-4D32-BBD6-8D27962AFE12}"/>
            </c:ext>
          </c:extLst>
        </c:ser>
        <c:ser>
          <c:idx val="1"/>
          <c:order val="1"/>
          <c:tx>
            <c:strRef>
              <c:f>'Comparison data'!$A$40:$B$40</c:f>
              <c:strCache>
                <c:ptCount val="2"/>
                <c:pt idx="0">
                  <c:v>The school is well led and managed</c:v>
                </c:pt>
                <c:pt idx="1">
                  <c:v>Nov-16</c:v>
                </c:pt>
              </c:strCache>
            </c:strRef>
          </c:tx>
          <c:spPr>
            <a:solidFill>
              <a:schemeClr val="accent2"/>
            </a:solidFill>
            <a:ln>
              <a:noFill/>
            </a:ln>
            <a:effectLst/>
          </c:spPr>
          <c:invertIfNegative val="0"/>
          <c:cat>
            <c:strRef>
              <c:f>'Comparison data'!$C$38:$G$38</c:f>
              <c:strCache>
                <c:ptCount val="5"/>
                <c:pt idx="0">
                  <c:v>Strongly agree</c:v>
                </c:pt>
                <c:pt idx="1">
                  <c:v>Agree</c:v>
                </c:pt>
                <c:pt idx="2">
                  <c:v>Don't know</c:v>
                </c:pt>
                <c:pt idx="3">
                  <c:v>Disagree</c:v>
                </c:pt>
                <c:pt idx="4">
                  <c:v>Strongly disagree</c:v>
                </c:pt>
              </c:strCache>
            </c:strRef>
          </c:cat>
          <c:val>
            <c:numRef>
              <c:f>'Comparison data'!$C$40:$G$40</c:f>
              <c:numCache>
                <c:formatCode>0%</c:formatCode>
                <c:ptCount val="5"/>
                <c:pt idx="0">
                  <c:v>0.33</c:v>
                </c:pt>
                <c:pt idx="1">
                  <c:v>0.45</c:v>
                </c:pt>
                <c:pt idx="2">
                  <c:v>0.18</c:v>
                </c:pt>
                <c:pt idx="3">
                  <c:v>0.03</c:v>
                </c:pt>
                <c:pt idx="4">
                  <c:v>0.01</c:v>
                </c:pt>
              </c:numCache>
            </c:numRef>
          </c:val>
          <c:extLst>
            <c:ext xmlns:c16="http://schemas.microsoft.com/office/drawing/2014/chart" uri="{C3380CC4-5D6E-409C-BE32-E72D297353CC}">
              <c16:uniqueId val="{00000001-946C-4D32-BBD6-8D27962AFE12}"/>
            </c:ext>
          </c:extLst>
        </c:ser>
        <c:ser>
          <c:idx val="2"/>
          <c:order val="2"/>
          <c:tx>
            <c:strRef>
              <c:f>'Comparison data'!$A$41:$B$41</c:f>
              <c:strCache>
                <c:ptCount val="2"/>
                <c:pt idx="0">
                  <c:v>The school is well led and managed</c:v>
                </c:pt>
                <c:pt idx="1">
                  <c:v>Apr-16</c:v>
                </c:pt>
              </c:strCache>
            </c:strRef>
          </c:tx>
          <c:spPr>
            <a:solidFill>
              <a:schemeClr val="accent3"/>
            </a:solidFill>
            <a:ln>
              <a:noFill/>
            </a:ln>
            <a:effectLst/>
          </c:spPr>
          <c:invertIfNegative val="0"/>
          <c:cat>
            <c:strRef>
              <c:f>'Comparison data'!$C$38:$G$38</c:f>
              <c:strCache>
                <c:ptCount val="5"/>
                <c:pt idx="0">
                  <c:v>Strongly agree</c:v>
                </c:pt>
                <c:pt idx="1">
                  <c:v>Agree</c:v>
                </c:pt>
                <c:pt idx="2">
                  <c:v>Don't know</c:v>
                </c:pt>
                <c:pt idx="3">
                  <c:v>Disagree</c:v>
                </c:pt>
                <c:pt idx="4">
                  <c:v>Strongly disagree</c:v>
                </c:pt>
              </c:strCache>
            </c:strRef>
          </c:cat>
          <c:val>
            <c:numRef>
              <c:f>'Comparison data'!$C$41:$G$41</c:f>
              <c:numCache>
                <c:formatCode>0%</c:formatCode>
                <c:ptCount val="5"/>
                <c:pt idx="0">
                  <c:v>0.28000000000000003</c:v>
                </c:pt>
                <c:pt idx="1">
                  <c:v>0.26</c:v>
                </c:pt>
                <c:pt idx="2">
                  <c:v>0.03</c:v>
                </c:pt>
                <c:pt idx="3">
                  <c:v>0.2</c:v>
                </c:pt>
                <c:pt idx="4">
                  <c:v>0.23</c:v>
                </c:pt>
              </c:numCache>
            </c:numRef>
          </c:val>
          <c:extLst>
            <c:ext xmlns:c16="http://schemas.microsoft.com/office/drawing/2014/chart" uri="{C3380CC4-5D6E-409C-BE32-E72D297353CC}">
              <c16:uniqueId val="{00000002-946C-4D32-BBD6-8D27962AFE12}"/>
            </c:ext>
          </c:extLst>
        </c:ser>
        <c:dLbls>
          <c:showLegendKey val="0"/>
          <c:showVal val="0"/>
          <c:showCatName val="0"/>
          <c:showSerName val="0"/>
          <c:showPercent val="0"/>
          <c:showBubbleSize val="0"/>
        </c:dLbls>
        <c:gapWidth val="182"/>
        <c:axId val="397710728"/>
        <c:axId val="397715976"/>
      </c:barChart>
      <c:catAx>
        <c:axId val="397710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7715976"/>
        <c:crosses val="autoZero"/>
        <c:auto val="1"/>
        <c:lblAlgn val="ctr"/>
        <c:lblOffset val="100"/>
        <c:noMultiLvlLbl val="0"/>
      </c:catAx>
      <c:valAx>
        <c:axId val="3977159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7710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The school responds well to any concerns I raise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 data'!$A$43:$B$43</c:f>
              <c:strCache>
                <c:ptCount val="2"/>
                <c:pt idx="0">
                  <c:v>The school responds well to any concerns I raise</c:v>
                </c:pt>
                <c:pt idx="1">
                  <c:v>Nov-17</c:v>
                </c:pt>
              </c:strCache>
            </c:strRef>
          </c:tx>
          <c:spPr>
            <a:solidFill>
              <a:schemeClr val="accent1"/>
            </a:solidFill>
            <a:ln>
              <a:noFill/>
            </a:ln>
            <a:effectLst/>
          </c:spPr>
          <c:invertIfNegative val="0"/>
          <c:cat>
            <c:strRef>
              <c:f>'Comparison data'!$C$42:$G$42</c:f>
              <c:strCache>
                <c:ptCount val="5"/>
                <c:pt idx="0">
                  <c:v>Strongly agree</c:v>
                </c:pt>
                <c:pt idx="1">
                  <c:v>Agree</c:v>
                </c:pt>
                <c:pt idx="2">
                  <c:v>Don't know</c:v>
                </c:pt>
                <c:pt idx="3">
                  <c:v>Disagree</c:v>
                </c:pt>
                <c:pt idx="4">
                  <c:v>Strongly disagree</c:v>
                </c:pt>
              </c:strCache>
            </c:strRef>
          </c:cat>
          <c:val>
            <c:numRef>
              <c:f>'Comparison data'!$C$43:$G$43</c:f>
              <c:numCache>
                <c:formatCode>0%</c:formatCode>
                <c:ptCount val="5"/>
                <c:pt idx="0">
                  <c:v>0.4</c:v>
                </c:pt>
                <c:pt idx="1">
                  <c:v>0.52500000000000002</c:v>
                </c:pt>
                <c:pt idx="2">
                  <c:v>0.05</c:v>
                </c:pt>
                <c:pt idx="3">
                  <c:v>2.5000000000000001E-2</c:v>
                </c:pt>
                <c:pt idx="4">
                  <c:v>0</c:v>
                </c:pt>
              </c:numCache>
            </c:numRef>
          </c:val>
          <c:extLst>
            <c:ext xmlns:c16="http://schemas.microsoft.com/office/drawing/2014/chart" uri="{C3380CC4-5D6E-409C-BE32-E72D297353CC}">
              <c16:uniqueId val="{00000000-A2C3-4E55-88B6-60AD4C6416C1}"/>
            </c:ext>
          </c:extLst>
        </c:ser>
        <c:ser>
          <c:idx val="1"/>
          <c:order val="1"/>
          <c:tx>
            <c:strRef>
              <c:f>'Comparison data'!$A$44:$B$44</c:f>
              <c:strCache>
                <c:ptCount val="2"/>
                <c:pt idx="0">
                  <c:v>The school responds well to any concerns I raise</c:v>
                </c:pt>
                <c:pt idx="1">
                  <c:v>Nov-16</c:v>
                </c:pt>
              </c:strCache>
            </c:strRef>
          </c:tx>
          <c:spPr>
            <a:solidFill>
              <a:schemeClr val="accent2"/>
            </a:solidFill>
            <a:ln>
              <a:noFill/>
            </a:ln>
            <a:effectLst/>
          </c:spPr>
          <c:invertIfNegative val="0"/>
          <c:cat>
            <c:strRef>
              <c:f>'Comparison data'!$C$42:$G$42</c:f>
              <c:strCache>
                <c:ptCount val="5"/>
                <c:pt idx="0">
                  <c:v>Strongly agree</c:v>
                </c:pt>
                <c:pt idx="1">
                  <c:v>Agree</c:v>
                </c:pt>
                <c:pt idx="2">
                  <c:v>Don't know</c:v>
                </c:pt>
                <c:pt idx="3">
                  <c:v>Disagree</c:v>
                </c:pt>
                <c:pt idx="4">
                  <c:v>Strongly disagree</c:v>
                </c:pt>
              </c:strCache>
            </c:strRef>
          </c:cat>
          <c:val>
            <c:numRef>
              <c:f>'Comparison data'!$C$44:$G$44</c:f>
              <c:numCache>
                <c:formatCode>0%</c:formatCode>
                <c:ptCount val="5"/>
                <c:pt idx="0">
                  <c:v>0.34</c:v>
                </c:pt>
                <c:pt idx="1">
                  <c:v>0.46</c:v>
                </c:pt>
                <c:pt idx="2">
                  <c:v>0.11</c:v>
                </c:pt>
                <c:pt idx="3">
                  <c:v>0.05</c:v>
                </c:pt>
                <c:pt idx="4">
                  <c:v>0.04</c:v>
                </c:pt>
              </c:numCache>
            </c:numRef>
          </c:val>
          <c:extLst>
            <c:ext xmlns:c16="http://schemas.microsoft.com/office/drawing/2014/chart" uri="{C3380CC4-5D6E-409C-BE32-E72D297353CC}">
              <c16:uniqueId val="{00000001-A2C3-4E55-88B6-60AD4C6416C1}"/>
            </c:ext>
          </c:extLst>
        </c:ser>
        <c:ser>
          <c:idx val="2"/>
          <c:order val="2"/>
          <c:tx>
            <c:strRef>
              <c:f>'Comparison data'!$A$45:$B$45</c:f>
              <c:strCache>
                <c:ptCount val="2"/>
                <c:pt idx="0">
                  <c:v>The school responds well to any concerns I raise</c:v>
                </c:pt>
                <c:pt idx="1">
                  <c:v>Apr-16</c:v>
                </c:pt>
              </c:strCache>
            </c:strRef>
          </c:tx>
          <c:spPr>
            <a:solidFill>
              <a:schemeClr val="accent3"/>
            </a:solidFill>
            <a:ln>
              <a:noFill/>
            </a:ln>
            <a:effectLst/>
          </c:spPr>
          <c:invertIfNegative val="0"/>
          <c:cat>
            <c:strRef>
              <c:f>'Comparison data'!$C$42:$G$42</c:f>
              <c:strCache>
                <c:ptCount val="5"/>
                <c:pt idx="0">
                  <c:v>Strongly agree</c:v>
                </c:pt>
                <c:pt idx="1">
                  <c:v>Agree</c:v>
                </c:pt>
                <c:pt idx="2">
                  <c:v>Don't know</c:v>
                </c:pt>
                <c:pt idx="3">
                  <c:v>Disagree</c:v>
                </c:pt>
                <c:pt idx="4">
                  <c:v>Strongly disagree</c:v>
                </c:pt>
              </c:strCache>
            </c:strRef>
          </c:cat>
          <c:val>
            <c:numRef>
              <c:f>'Comparison data'!$C$45:$G$45</c:f>
              <c:numCache>
                <c:formatCode>0%</c:formatCode>
                <c:ptCount val="5"/>
                <c:pt idx="0">
                  <c:v>0.33</c:v>
                </c:pt>
                <c:pt idx="1">
                  <c:v>0.31</c:v>
                </c:pt>
                <c:pt idx="2">
                  <c:v>0.02</c:v>
                </c:pt>
                <c:pt idx="3">
                  <c:v>0.13</c:v>
                </c:pt>
                <c:pt idx="4">
                  <c:v>0.21</c:v>
                </c:pt>
              </c:numCache>
            </c:numRef>
          </c:val>
          <c:extLst>
            <c:ext xmlns:c16="http://schemas.microsoft.com/office/drawing/2014/chart" uri="{C3380CC4-5D6E-409C-BE32-E72D297353CC}">
              <c16:uniqueId val="{00000002-A2C3-4E55-88B6-60AD4C6416C1}"/>
            </c:ext>
          </c:extLst>
        </c:ser>
        <c:dLbls>
          <c:showLegendKey val="0"/>
          <c:showVal val="0"/>
          <c:showCatName val="0"/>
          <c:showSerName val="0"/>
          <c:showPercent val="0"/>
          <c:showBubbleSize val="0"/>
        </c:dLbls>
        <c:gapWidth val="182"/>
        <c:axId val="544948112"/>
        <c:axId val="544951064"/>
      </c:barChart>
      <c:catAx>
        <c:axId val="544948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951064"/>
        <c:crosses val="autoZero"/>
        <c:auto val="1"/>
        <c:lblAlgn val="ctr"/>
        <c:lblOffset val="100"/>
        <c:noMultiLvlLbl val="0"/>
      </c:catAx>
      <c:valAx>
        <c:axId val="5449510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9481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 receive valuable information about my child's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 data'!$A$47:$B$47</c:f>
              <c:strCache>
                <c:ptCount val="2"/>
                <c:pt idx="0">
                  <c:v>I receive valuable information from the school about my child's progress.</c:v>
                </c:pt>
                <c:pt idx="1">
                  <c:v>Nov-17</c:v>
                </c:pt>
              </c:strCache>
            </c:strRef>
          </c:tx>
          <c:spPr>
            <a:solidFill>
              <a:schemeClr val="accent1"/>
            </a:solidFill>
            <a:ln>
              <a:noFill/>
            </a:ln>
            <a:effectLst/>
          </c:spPr>
          <c:invertIfNegative val="0"/>
          <c:cat>
            <c:strRef>
              <c:f>'Comparison data'!$C$46:$G$46</c:f>
              <c:strCache>
                <c:ptCount val="5"/>
                <c:pt idx="0">
                  <c:v>Strongly agree</c:v>
                </c:pt>
                <c:pt idx="1">
                  <c:v>Agree</c:v>
                </c:pt>
                <c:pt idx="2">
                  <c:v>Don't know</c:v>
                </c:pt>
                <c:pt idx="3">
                  <c:v>Disagree</c:v>
                </c:pt>
                <c:pt idx="4">
                  <c:v>Strongly disagree</c:v>
                </c:pt>
              </c:strCache>
            </c:strRef>
          </c:cat>
          <c:val>
            <c:numRef>
              <c:f>'Comparison data'!$C$47:$G$47</c:f>
              <c:numCache>
                <c:formatCode>0%</c:formatCode>
                <c:ptCount val="5"/>
                <c:pt idx="0">
                  <c:v>0.36585365853658536</c:v>
                </c:pt>
                <c:pt idx="1">
                  <c:v>0.56097560975609762</c:v>
                </c:pt>
                <c:pt idx="2">
                  <c:v>0</c:v>
                </c:pt>
                <c:pt idx="3">
                  <c:v>4.878048780487805E-2</c:v>
                </c:pt>
                <c:pt idx="4">
                  <c:v>2.4390243902439025E-2</c:v>
                </c:pt>
              </c:numCache>
            </c:numRef>
          </c:val>
          <c:extLst>
            <c:ext xmlns:c16="http://schemas.microsoft.com/office/drawing/2014/chart" uri="{C3380CC4-5D6E-409C-BE32-E72D297353CC}">
              <c16:uniqueId val="{00000000-E58D-4635-AC35-F6DBD37962D3}"/>
            </c:ext>
          </c:extLst>
        </c:ser>
        <c:ser>
          <c:idx val="1"/>
          <c:order val="1"/>
          <c:tx>
            <c:strRef>
              <c:f>'Comparison data'!$A$48:$B$48</c:f>
              <c:strCache>
                <c:ptCount val="2"/>
                <c:pt idx="0">
                  <c:v>I receive valuable information from the school about my child's progress.</c:v>
                </c:pt>
                <c:pt idx="1">
                  <c:v>Nov-16</c:v>
                </c:pt>
              </c:strCache>
            </c:strRef>
          </c:tx>
          <c:spPr>
            <a:solidFill>
              <a:schemeClr val="accent2"/>
            </a:solidFill>
            <a:ln>
              <a:noFill/>
            </a:ln>
            <a:effectLst/>
          </c:spPr>
          <c:invertIfNegative val="0"/>
          <c:cat>
            <c:strRef>
              <c:f>'Comparison data'!$C$46:$G$46</c:f>
              <c:strCache>
                <c:ptCount val="5"/>
                <c:pt idx="0">
                  <c:v>Strongly agree</c:v>
                </c:pt>
                <c:pt idx="1">
                  <c:v>Agree</c:v>
                </c:pt>
                <c:pt idx="2">
                  <c:v>Don't know</c:v>
                </c:pt>
                <c:pt idx="3">
                  <c:v>Disagree</c:v>
                </c:pt>
                <c:pt idx="4">
                  <c:v>Strongly disagree</c:v>
                </c:pt>
              </c:strCache>
            </c:strRef>
          </c:cat>
          <c:val>
            <c:numRef>
              <c:f>'Comparison data'!$C$48:$G$48</c:f>
              <c:numCache>
                <c:formatCode>0%</c:formatCode>
                <c:ptCount val="5"/>
                <c:pt idx="0">
                  <c:v>0.31</c:v>
                </c:pt>
                <c:pt idx="1">
                  <c:v>0.56000000000000005</c:v>
                </c:pt>
                <c:pt idx="2">
                  <c:v>0.03</c:v>
                </c:pt>
                <c:pt idx="3">
                  <c:v>7.0000000000000007E-2</c:v>
                </c:pt>
                <c:pt idx="4">
                  <c:v>0.03</c:v>
                </c:pt>
              </c:numCache>
            </c:numRef>
          </c:val>
          <c:extLst>
            <c:ext xmlns:c16="http://schemas.microsoft.com/office/drawing/2014/chart" uri="{C3380CC4-5D6E-409C-BE32-E72D297353CC}">
              <c16:uniqueId val="{00000001-E58D-4635-AC35-F6DBD37962D3}"/>
            </c:ext>
          </c:extLst>
        </c:ser>
        <c:ser>
          <c:idx val="2"/>
          <c:order val="2"/>
          <c:tx>
            <c:strRef>
              <c:f>'Comparison data'!$A$49:$B$49</c:f>
              <c:strCache>
                <c:ptCount val="2"/>
                <c:pt idx="0">
                  <c:v>I receive valuable information from the school about my child's progress.</c:v>
                </c:pt>
                <c:pt idx="1">
                  <c:v>Apr-16</c:v>
                </c:pt>
              </c:strCache>
            </c:strRef>
          </c:tx>
          <c:spPr>
            <a:solidFill>
              <a:schemeClr val="accent3"/>
            </a:solidFill>
            <a:ln>
              <a:noFill/>
            </a:ln>
            <a:effectLst/>
          </c:spPr>
          <c:invertIfNegative val="0"/>
          <c:cat>
            <c:strRef>
              <c:f>'Comparison data'!$C$46:$G$46</c:f>
              <c:strCache>
                <c:ptCount val="5"/>
                <c:pt idx="0">
                  <c:v>Strongly agree</c:v>
                </c:pt>
                <c:pt idx="1">
                  <c:v>Agree</c:v>
                </c:pt>
                <c:pt idx="2">
                  <c:v>Don't know</c:v>
                </c:pt>
                <c:pt idx="3">
                  <c:v>Disagree</c:v>
                </c:pt>
                <c:pt idx="4">
                  <c:v>Strongly disagree</c:v>
                </c:pt>
              </c:strCache>
            </c:strRef>
          </c:cat>
          <c:val>
            <c:numRef>
              <c:f>'Comparison data'!$C$49:$G$49</c:f>
              <c:numCache>
                <c:formatCode>0%</c:formatCode>
                <c:ptCount val="5"/>
                <c:pt idx="0">
                  <c:v>0.11</c:v>
                </c:pt>
                <c:pt idx="1">
                  <c:v>0.51</c:v>
                </c:pt>
                <c:pt idx="2">
                  <c:v>0.02</c:v>
                </c:pt>
                <c:pt idx="3">
                  <c:v>0.23</c:v>
                </c:pt>
                <c:pt idx="4">
                  <c:v>0.13</c:v>
                </c:pt>
              </c:numCache>
            </c:numRef>
          </c:val>
          <c:extLst>
            <c:ext xmlns:c16="http://schemas.microsoft.com/office/drawing/2014/chart" uri="{C3380CC4-5D6E-409C-BE32-E72D297353CC}">
              <c16:uniqueId val="{00000002-E58D-4635-AC35-F6DBD37962D3}"/>
            </c:ext>
          </c:extLst>
        </c:ser>
        <c:dLbls>
          <c:showLegendKey val="0"/>
          <c:showVal val="0"/>
          <c:showCatName val="0"/>
          <c:showSerName val="0"/>
          <c:showPercent val="0"/>
          <c:showBubbleSize val="0"/>
        </c:dLbls>
        <c:gapWidth val="182"/>
        <c:axId val="388521512"/>
        <c:axId val="388522168"/>
      </c:barChart>
      <c:catAx>
        <c:axId val="388521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522168"/>
        <c:crosses val="autoZero"/>
        <c:auto val="1"/>
        <c:lblAlgn val="ctr"/>
        <c:lblOffset val="100"/>
        <c:noMultiLvlLbl val="0"/>
      </c:catAx>
      <c:valAx>
        <c:axId val="3885221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521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The school informs me about the types of support available for my child's particular need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 data'!$A$51:$B$51</c:f>
              <c:strCache>
                <c:ptCount val="2"/>
                <c:pt idx="0">
                  <c:v>The school informs me about the types of support available for my child's particular need</c:v>
                </c:pt>
                <c:pt idx="1">
                  <c:v>Nov-17</c:v>
                </c:pt>
              </c:strCache>
            </c:strRef>
          </c:tx>
          <c:spPr>
            <a:solidFill>
              <a:schemeClr val="accent1"/>
            </a:solidFill>
            <a:ln>
              <a:noFill/>
            </a:ln>
            <a:effectLst/>
          </c:spPr>
          <c:invertIfNegative val="0"/>
          <c:cat>
            <c:strRef>
              <c:f>'Comparison data'!$C$50:$G$50</c:f>
              <c:strCache>
                <c:ptCount val="5"/>
                <c:pt idx="0">
                  <c:v>Strongly agree</c:v>
                </c:pt>
                <c:pt idx="1">
                  <c:v>Agree</c:v>
                </c:pt>
                <c:pt idx="2">
                  <c:v>Don't know</c:v>
                </c:pt>
                <c:pt idx="3">
                  <c:v>Disagree</c:v>
                </c:pt>
                <c:pt idx="4">
                  <c:v>Strongly disagree</c:v>
                </c:pt>
              </c:strCache>
            </c:strRef>
          </c:cat>
          <c:val>
            <c:numRef>
              <c:f>'Comparison data'!$C$51:$G$51</c:f>
              <c:numCache>
                <c:formatCode>0%</c:formatCode>
                <c:ptCount val="5"/>
                <c:pt idx="0">
                  <c:v>0.25</c:v>
                </c:pt>
                <c:pt idx="1">
                  <c:v>0.66666666666666663</c:v>
                </c:pt>
                <c:pt idx="2">
                  <c:v>8.3333333333333329E-2</c:v>
                </c:pt>
                <c:pt idx="3">
                  <c:v>0</c:v>
                </c:pt>
                <c:pt idx="4">
                  <c:v>0</c:v>
                </c:pt>
              </c:numCache>
            </c:numRef>
          </c:val>
          <c:extLst>
            <c:ext xmlns:c16="http://schemas.microsoft.com/office/drawing/2014/chart" uri="{C3380CC4-5D6E-409C-BE32-E72D297353CC}">
              <c16:uniqueId val="{00000000-166E-49B6-8ADE-0D0B5F755462}"/>
            </c:ext>
          </c:extLst>
        </c:ser>
        <c:ser>
          <c:idx val="1"/>
          <c:order val="1"/>
          <c:tx>
            <c:strRef>
              <c:f>'Comparison data'!$A$52:$B$52</c:f>
              <c:strCache>
                <c:ptCount val="2"/>
                <c:pt idx="0">
                  <c:v>The school informs me about the types of support available for my child's particular need</c:v>
                </c:pt>
                <c:pt idx="1">
                  <c:v>Nov-16</c:v>
                </c:pt>
              </c:strCache>
            </c:strRef>
          </c:tx>
          <c:spPr>
            <a:solidFill>
              <a:schemeClr val="accent2"/>
            </a:solidFill>
            <a:ln>
              <a:noFill/>
            </a:ln>
            <a:effectLst/>
          </c:spPr>
          <c:invertIfNegative val="0"/>
          <c:cat>
            <c:strRef>
              <c:f>'Comparison data'!$C$50:$G$50</c:f>
              <c:strCache>
                <c:ptCount val="5"/>
                <c:pt idx="0">
                  <c:v>Strongly agree</c:v>
                </c:pt>
                <c:pt idx="1">
                  <c:v>Agree</c:v>
                </c:pt>
                <c:pt idx="2">
                  <c:v>Don't know</c:v>
                </c:pt>
                <c:pt idx="3">
                  <c:v>Disagree</c:v>
                </c:pt>
                <c:pt idx="4">
                  <c:v>Strongly disagree</c:v>
                </c:pt>
              </c:strCache>
            </c:strRef>
          </c:cat>
          <c:val>
            <c:numRef>
              <c:f>'Comparison data'!$C$52:$G$52</c:f>
              <c:numCache>
                <c:formatCode>0%</c:formatCode>
                <c:ptCount val="5"/>
                <c:pt idx="0">
                  <c:v>0.28999999999999998</c:v>
                </c:pt>
                <c:pt idx="1">
                  <c:v>0.45</c:v>
                </c:pt>
                <c:pt idx="2">
                  <c:v>0.06</c:v>
                </c:pt>
                <c:pt idx="3">
                  <c:v>0.06</c:v>
                </c:pt>
                <c:pt idx="4">
                  <c:v>0.13</c:v>
                </c:pt>
              </c:numCache>
            </c:numRef>
          </c:val>
          <c:extLst>
            <c:ext xmlns:c16="http://schemas.microsoft.com/office/drawing/2014/chart" uri="{C3380CC4-5D6E-409C-BE32-E72D297353CC}">
              <c16:uniqueId val="{00000001-166E-49B6-8ADE-0D0B5F755462}"/>
            </c:ext>
          </c:extLst>
        </c:ser>
        <c:dLbls>
          <c:showLegendKey val="0"/>
          <c:showVal val="0"/>
          <c:showCatName val="0"/>
          <c:showSerName val="0"/>
          <c:showPercent val="0"/>
          <c:showBubbleSize val="0"/>
        </c:dLbls>
        <c:gapWidth val="182"/>
        <c:axId val="551903288"/>
        <c:axId val="551904600"/>
      </c:barChart>
      <c:catAx>
        <c:axId val="551903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1904600"/>
        <c:crosses val="autoZero"/>
        <c:auto val="1"/>
        <c:lblAlgn val="ctr"/>
        <c:lblOffset val="100"/>
        <c:noMultiLvlLbl val="0"/>
      </c:catAx>
      <c:valAx>
        <c:axId val="5519046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1903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The school provides specialist support for my child's particular need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 data'!$A$54:$B$54</c:f>
              <c:strCache>
                <c:ptCount val="2"/>
                <c:pt idx="0">
                  <c:v>The school provides specialist support for my child's particular need</c:v>
                </c:pt>
                <c:pt idx="1">
                  <c:v>Nov-17</c:v>
                </c:pt>
              </c:strCache>
            </c:strRef>
          </c:tx>
          <c:spPr>
            <a:solidFill>
              <a:schemeClr val="accent1"/>
            </a:solidFill>
            <a:ln>
              <a:noFill/>
            </a:ln>
            <a:effectLst/>
          </c:spPr>
          <c:invertIfNegative val="0"/>
          <c:cat>
            <c:strRef>
              <c:f>'Comparison data'!$C$53:$G$53</c:f>
              <c:strCache>
                <c:ptCount val="5"/>
                <c:pt idx="0">
                  <c:v>Strongly agree</c:v>
                </c:pt>
                <c:pt idx="1">
                  <c:v>Agree</c:v>
                </c:pt>
                <c:pt idx="2">
                  <c:v>Don't know</c:v>
                </c:pt>
                <c:pt idx="3">
                  <c:v>Disagree</c:v>
                </c:pt>
                <c:pt idx="4">
                  <c:v>Strongly disagree</c:v>
                </c:pt>
              </c:strCache>
            </c:strRef>
          </c:cat>
          <c:val>
            <c:numRef>
              <c:f>'Comparison data'!$C$54:$G$54</c:f>
              <c:numCache>
                <c:formatCode>0%</c:formatCode>
                <c:ptCount val="5"/>
                <c:pt idx="0">
                  <c:v>0.41666666666666669</c:v>
                </c:pt>
                <c:pt idx="1">
                  <c:v>0.58333333333333337</c:v>
                </c:pt>
                <c:pt idx="2">
                  <c:v>0</c:v>
                </c:pt>
                <c:pt idx="3">
                  <c:v>0</c:v>
                </c:pt>
                <c:pt idx="4">
                  <c:v>0</c:v>
                </c:pt>
              </c:numCache>
            </c:numRef>
          </c:val>
          <c:extLst>
            <c:ext xmlns:c16="http://schemas.microsoft.com/office/drawing/2014/chart" uri="{C3380CC4-5D6E-409C-BE32-E72D297353CC}">
              <c16:uniqueId val="{00000000-09DC-4B6E-85C1-D60CCDCC4EFE}"/>
            </c:ext>
          </c:extLst>
        </c:ser>
        <c:ser>
          <c:idx val="1"/>
          <c:order val="1"/>
          <c:tx>
            <c:strRef>
              <c:f>'Comparison data'!$A$55:$B$55</c:f>
              <c:strCache>
                <c:ptCount val="2"/>
                <c:pt idx="0">
                  <c:v>The school provides specialist support for my child's particular need</c:v>
                </c:pt>
                <c:pt idx="1">
                  <c:v>Nov-16</c:v>
                </c:pt>
              </c:strCache>
            </c:strRef>
          </c:tx>
          <c:spPr>
            <a:solidFill>
              <a:schemeClr val="accent2"/>
            </a:solidFill>
            <a:ln>
              <a:noFill/>
            </a:ln>
            <a:effectLst/>
          </c:spPr>
          <c:invertIfNegative val="0"/>
          <c:cat>
            <c:strRef>
              <c:f>'Comparison data'!$C$53:$G$53</c:f>
              <c:strCache>
                <c:ptCount val="5"/>
                <c:pt idx="0">
                  <c:v>Strongly agree</c:v>
                </c:pt>
                <c:pt idx="1">
                  <c:v>Agree</c:v>
                </c:pt>
                <c:pt idx="2">
                  <c:v>Don't know</c:v>
                </c:pt>
                <c:pt idx="3">
                  <c:v>Disagree</c:v>
                </c:pt>
                <c:pt idx="4">
                  <c:v>Strongly disagree</c:v>
                </c:pt>
              </c:strCache>
            </c:strRef>
          </c:cat>
          <c:val>
            <c:numRef>
              <c:f>'Comparison data'!$C$55:$G$55</c:f>
              <c:numCache>
                <c:formatCode>0%</c:formatCode>
                <c:ptCount val="5"/>
                <c:pt idx="0">
                  <c:v>0.28000000000000003</c:v>
                </c:pt>
                <c:pt idx="1">
                  <c:v>0.5</c:v>
                </c:pt>
                <c:pt idx="2">
                  <c:v>0.13</c:v>
                </c:pt>
                <c:pt idx="3">
                  <c:v>0.03</c:v>
                </c:pt>
                <c:pt idx="4">
                  <c:v>0.06</c:v>
                </c:pt>
              </c:numCache>
            </c:numRef>
          </c:val>
          <c:extLst>
            <c:ext xmlns:c16="http://schemas.microsoft.com/office/drawing/2014/chart" uri="{C3380CC4-5D6E-409C-BE32-E72D297353CC}">
              <c16:uniqueId val="{00000001-09DC-4B6E-85C1-D60CCDCC4EFE}"/>
            </c:ext>
          </c:extLst>
        </c:ser>
        <c:dLbls>
          <c:showLegendKey val="0"/>
          <c:showVal val="0"/>
          <c:showCatName val="0"/>
          <c:showSerName val="0"/>
          <c:showPercent val="0"/>
          <c:showBubbleSize val="0"/>
        </c:dLbls>
        <c:gapWidth val="182"/>
        <c:axId val="539688784"/>
        <c:axId val="539684520"/>
      </c:barChart>
      <c:catAx>
        <c:axId val="5396887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84520"/>
        <c:crosses val="autoZero"/>
        <c:auto val="1"/>
        <c:lblAlgn val="ctr"/>
        <c:lblOffset val="100"/>
        <c:noMultiLvlLbl val="0"/>
      </c:catAx>
      <c:valAx>
        <c:axId val="5396845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688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 data'!$A$57:$B$57</c:f>
              <c:strCache>
                <c:ptCount val="2"/>
                <c:pt idx="0">
                  <c:v>The school informs me how the specialist provision is helping my child to progress.</c:v>
                </c:pt>
                <c:pt idx="1">
                  <c:v>Nov-17</c:v>
                </c:pt>
              </c:strCache>
            </c:strRef>
          </c:tx>
          <c:spPr>
            <a:solidFill>
              <a:schemeClr val="accent1"/>
            </a:solidFill>
            <a:ln>
              <a:noFill/>
            </a:ln>
            <a:effectLst/>
          </c:spPr>
          <c:invertIfNegative val="0"/>
          <c:cat>
            <c:strRef>
              <c:f>'Comparison data'!$C$56:$G$56</c:f>
              <c:strCache>
                <c:ptCount val="5"/>
                <c:pt idx="0">
                  <c:v>Strongly agree</c:v>
                </c:pt>
                <c:pt idx="1">
                  <c:v>Agree</c:v>
                </c:pt>
                <c:pt idx="2">
                  <c:v>Don't know</c:v>
                </c:pt>
                <c:pt idx="3">
                  <c:v>Disagree</c:v>
                </c:pt>
                <c:pt idx="4">
                  <c:v>Strongly disagree</c:v>
                </c:pt>
              </c:strCache>
            </c:strRef>
          </c:cat>
          <c:val>
            <c:numRef>
              <c:f>'Comparison data'!$C$57:$G$57</c:f>
              <c:numCache>
                <c:formatCode>0%</c:formatCode>
                <c:ptCount val="5"/>
                <c:pt idx="0">
                  <c:v>0.25</c:v>
                </c:pt>
                <c:pt idx="1">
                  <c:v>0.66666666666666663</c:v>
                </c:pt>
                <c:pt idx="2">
                  <c:v>0</c:v>
                </c:pt>
                <c:pt idx="3">
                  <c:v>8.3333333333333329E-2</c:v>
                </c:pt>
                <c:pt idx="4">
                  <c:v>0</c:v>
                </c:pt>
              </c:numCache>
            </c:numRef>
          </c:val>
          <c:extLst>
            <c:ext xmlns:c16="http://schemas.microsoft.com/office/drawing/2014/chart" uri="{C3380CC4-5D6E-409C-BE32-E72D297353CC}">
              <c16:uniqueId val="{00000000-A306-418E-BF64-5665F460F526}"/>
            </c:ext>
          </c:extLst>
        </c:ser>
        <c:dLbls>
          <c:showLegendKey val="0"/>
          <c:showVal val="0"/>
          <c:showCatName val="0"/>
          <c:showSerName val="0"/>
          <c:showPercent val="0"/>
          <c:showBubbleSize val="0"/>
        </c:dLbls>
        <c:gapWidth val="182"/>
        <c:axId val="540630976"/>
        <c:axId val="540636224"/>
      </c:barChart>
      <c:catAx>
        <c:axId val="5406309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636224"/>
        <c:crosses val="autoZero"/>
        <c:auto val="1"/>
        <c:lblAlgn val="ctr"/>
        <c:lblOffset val="100"/>
        <c:noMultiLvlLbl val="0"/>
      </c:catAx>
      <c:valAx>
        <c:axId val="540636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6309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The school communicates effectively with parents/carers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 data'!$A$60:$B$60</c:f>
              <c:strCache>
                <c:ptCount val="2"/>
                <c:pt idx="0">
                  <c:v>The school communicates effectively with parents/carers</c:v>
                </c:pt>
                <c:pt idx="1">
                  <c:v>Nov-17</c:v>
                </c:pt>
              </c:strCache>
            </c:strRef>
          </c:tx>
          <c:spPr>
            <a:solidFill>
              <a:schemeClr val="accent1"/>
            </a:solidFill>
            <a:ln>
              <a:noFill/>
            </a:ln>
            <a:effectLst/>
          </c:spPr>
          <c:invertIfNegative val="0"/>
          <c:cat>
            <c:strRef>
              <c:f>'Comparison data'!$C$59:$G$59</c:f>
              <c:strCache>
                <c:ptCount val="5"/>
                <c:pt idx="0">
                  <c:v>Strongly agree</c:v>
                </c:pt>
                <c:pt idx="1">
                  <c:v>Agree</c:v>
                </c:pt>
                <c:pt idx="2">
                  <c:v>Don't know</c:v>
                </c:pt>
                <c:pt idx="3">
                  <c:v>Disagree</c:v>
                </c:pt>
                <c:pt idx="4">
                  <c:v>Strongly disagree</c:v>
                </c:pt>
              </c:strCache>
            </c:strRef>
          </c:cat>
          <c:val>
            <c:numRef>
              <c:f>'Comparison data'!$C$60:$G$60</c:f>
              <c:numCache>
                <c:formatCode>0%</c:formatCode>
                <c:ptCount val="5"/>
                <c:pt idx="0">
                  <c:v>0.43902439024390244</c:v>
                </c:pt>
                <c:pt idx="1">
                  <c:v>0.48780487804878048</c:v>
                </c:pt>
                <c:pt idx="2">
                  <c:v>4.878048780487805E-2</c:v>
                </c:pt>
                <c:pt idx="3">
                  <c:v>2.4390243902439025E-2</c:v>
                </c:pt>
                <c:pt idx="4">
                  <c:v>0</c:v>
                </c:pt>
              </c:numCache>
            </c:numRef>
          </c:val>
          <c:extLst>
            <c:ext xmlns:c16="http://schemas.microsoft.com/office/drawing/2014/chart" uri="{C3380CC4-5D6E-409C-BE32-E72D297353CC}">
              <c16:uniqueId val="{00000000-7880-4FF3-8660-372F32106609}"/>
            </c:ext>
          </c:extLst>
        </c:ser>
        <c:ser>
          <c:idx val="1"/>
          <c:order val="1"/>
          <c:tx>
            <c:strRef>
              <c:f>'Comparison data'!$A$61:$B$61</c:f>
              <c:strCache>
                <c:ptCount val="2"/>
                <c:pt idx="0">
                  <c:v>The school communicates effectively with parents/carers</c:v>
                </c:pt>
                <c:pt idx="1">
                  <c:v>Nov-16</c:v>
                </c:pt>
              </c:strCache>
            </c:strRef>
          </c:tx>
          <c:spPr>
            <a:solidFill>
              <a:schemeClr val="accent2"/>
            </a:solidFill>
            <a:ln>
              <a:noFill/>
            </a:ln>
            <a:effectLst/>
          </c:spPr>
          <c:invertIfNegative val="0"/>
          <c:cat>
            <c:strRef>
              <c:f>'Comparison data'!$C$59:$G$59</c:f>
              <c:strCache>
                <c:ptCount val="5"/>
                <c:pt idx="0">
                  <c:v>Strongly agree</c:v>
                </c:pt>
                <c:pt idx="1">
                  <c:v>Agree</c:v>
                </c:pt>
                <c:pt idx="2">
                  <c:v>Don't know</c:v>
                </c:pt>
                <c:pt idx="3">
                  <c:v>Disagree</c:v>
                </c:pt>
                <c:pt idx="4">
                  <c:v>Strongly disagree</c:v>
                </c:pt>
              </c:strCache>
            </c:strRef>
          </c:cat>
          <c:val>
            <c:numRef>
              <c:f>'Comparison data'!$C$61:$G$61</c:f>
              <c:numCache>
                <c:formatCode>0%</c:formatCode>
                <c:ptCount val="5"/>
                <c:pt idx="0">
                  <c:v>0.18</c:v>
                </c:pt>
                <c:pt idx="1">
                  <c:v>0.63</c:v>
                </c:pt>
                <c:pt idx="2">
                  <c:v>0.03</c:v>
                </c:pt>
                <c:pt idx="3">
                  <c:v>0.09</c:v>
                </c:pt>
                <c:pt idx="4">
                  <c:v>7.0000000000000007E-2</c:v>
                </c:pt>
              </c:numCache>
            </c:numRef>
          </c:val>
          <c:extLst>
            <c:ext xmlns:c16="http://schemas.microsoft.com/office/drawing/2014/chart" uri="{C3380CC4-5D6E-409C-BE32-E72D297353CC}">
              <c16:uniqueId val="{00000001-7880-4FF3-8660-372F32106609}"/>
            </c:ext>
          </c:extLst>
        </c:ser>
        <c:dLbls>
          <c:showLegendKey val="0"/>
          <c:showVal val="0"/>
          <c:showCatName val="0"/>
          <c:showSerName val="0"/>
          <c:showPercent val="0"/>
          <c:showBubbleSize val="0"/>
        </c:dLbls>
        <c:gapWidth val="182"/>
        <c:axId val="543092968"/>
        <c:axId val="543093952"/>
      </c:barChart>
      <c:catAx>
        <c:axId val="543092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093952"/>
        <c:crosses val="autoZero"/>
        <c:auto val="1"/>
        <c:lblAlgn val="ctr"/>
        <c:lblOffset val="100"/>
        <c:noMultiLvlLbl val="0"/>
      </c:catAx>
      <c:valAx>
        <c:axId val="5430939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092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Would you recommend this school to another parent?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 data'!$A$63:$B$63</c:f>
              <c:strCache>
                <c:ptCount val="2"/>
                <c:pt idx="0">
                  <c:v>Would you recommend this school to another parent?</c:v>
                </c:pt>
                <c:pt idx="1">
                  <c:v>Nov-17</c:v>
                </c:pt>
              </c:strCache>
            </c:strRef>
          </c:tx>
          <c:spPr>
            <a:solidFill>
              <a:schemeClr val="accent1"/>
            </a:solidFill>
            <a:ln>
              <a:noFill/>
            </a:ln>
            <a:effectLst/>
          </c:spPr>
          <c:invertIfNegative val="0"/>
          <c:cat>
            <c:strRef>
              <c:f>'Comparison data'!$C$62:$G$62</c:f>
              <c:strCache>
                <c:ptCount val="5"/>
                <c:pt idx="0">
                  <c:v>Strongly agree</c:v>
                </c:pt>
                <c:pt idx="1">
                  <c:v>Agree</c:v>
                </c:pt>
                <c:pt idx="2">
                  <c:v>Don't know</c:v>
                </c:pt>
                <c:pt idx="3">
                  <c:v>Disagree</c:v>
                </c:pt>
                <c:pt idx="4">
                  <c:v>Strongly disagree</c:v>
                </c:pt>
              </c:strCache>
            </c:strRef>
          </c:cat>
          <c:val>
            <c:numRef>
              <c:f>'Comparison data'!$C$63:$G$63</c:f>
              <c:numCache>
                <c:formatCode>0%</c:formatCode>
                <c:ptCount val="5"/>
                <c:pt idx="0">
                  <c:v>0.98</c:v>
                </c:pt>
                <c:pt idx="2">
                  <c:v>0.02</c:v>
                </c:pt>
                <c:pt idx="4">
                  <c:v>0</c:v>
                </c:pt>
              </c:numCache>
            </c:numRef>
          </c:val>
          <c:extLst>
            <c:ext xmlns:c16="http://schemas.microsoft.com/office/drawing/2014/chart" uri="{C3380CC4-5D6E-409C-BE32-E72D297353CC}">
              <c16:uniqueId val="{00000000-6329-483A-B6A1-29A8E68B85A7}"/>
            </c:ext>
          </c:extLst>
        </c:ser>
        <c:ser>
          <c:idx val="1"/>
          <c:order val="1"/>
          <c:tx>
            <c:strRef>
              <c:f>'Comparison data'!$A$64:$B$64</c:f>
              <c:strCache>
                <c:ptCount val="2"/>
                <c:pt idx="0">
                  <c:v>Would you recommend this school to another parent?</c:v>
                </c:pt>
                <c:pt idx="1">
                  <c:v>Nov-16</c:v>
                </c:pt>
              </c:strCache>
            </c:strRef>
          </c:tx>
          <c:spPr>
            <a:solidFill>
              <a:schemeClr val="accent2"/>
            </a:solidFill>
            <a:ln>
              <a:noFill/>
            </a:ln>
            <a:effectLst/>
          </c:spPr>
          <c:invertIfNegative val="0"/>
          <c:cat>
            <c:strRef>
              <c:f>'Comparison data'!$C$62:$G$62</c:f>
              <c:strCache>
                <c:ptCount val="5"/>
                <c:pt idx="0">
                  <c:v>Strongly agree</c:v>
                </c:pt>
                <c:pt idx="1">
                  <c:v>Agree</c:v>
                </c:pt>
                <c:pt idx="2">
                  <c:v>Don't know</c:v>
                </c:pt>
                <c:pt idx="3">
                  <c:v>Disagree</c:v>
                </c:pt>
                <c:pt idx="4">
                  <c:v>Strongly disagree</c:v>
                </c:pt>
              </c:strCache>
            </c:strRef>
          </c:cat>
          <c:val>
            <c:numRef>
              <c:f>'Comparison data'!$C$64:$G$64</c:f>
              <c:numCache>
                <c:formatCode>0%</c:formatCode>
                <c:ptCount val="5"/>
                <c:pt idx="0">
                  <c:v>0.75</c:v>
                </c:pt>
                <c:pt idx="1">
                  <c:v>0</c:v>
                </c:pt>
                <c:pt idx="2">
                  <c:v>0.18</c:v>
                </c:pt>
                <c:pt idx="4">
                  <c:v>7.0000000000000007E-2</c:v>
                </c:pt>
              </c:numCache>
            </c:numRef>
          </c:val>
          <c:extLst>
            <c:ext xmlns:c16="http://schemas.microsoft.com/office/drawing/2014/chart" uri="{C3380CC4-5D6E-409C-BE32-E72D297353CC}">
              <c16:uniqueId val="{00000001-6329-483A-B6A1-29A8E68B85A7}"/>
            </c:ext>
          </c:extLst>
        </c:ser>
        <c:ser>
          <c:idx val="2"/>
          <c:order val="2"/>
          <c:tx>
            <c:strRef>
              <c:f>'Comparison data'!$A$65:$B$65</c:f>
              <c:strCache>
                <c:ptCount val="2"/>
                <c:pt idx="0">
                  <c:v>Would you recommend this school to another parent?</c:v>
                </c:pt>
                <c:pt idx="1">
                  <c:v>Apr-16</c:v>
                </c:pt>
              </c:strCache>
            </c:strRef>
          </c:tx>
          <c:spPr>
            <a:solidFill>
              <a:schemeClr val="accent3"/>
            </a:solidFill>
            <a:ln>
              <a:noFill/>
            </a:ln>
            <a:effectLst/>
          </c:spPr>
          <c:invertIfNegative val="0"/>
          <c:cat>
            <c:strRef>
              <c:f>'Comparison data'!$C$62:$G$62</c:f>
              <c:strCache>
                <c:ptCount val="5"/>
                <c:pt idx="0">
                  <c:v>Strongly agree</c:v>
                </c:pt>
                <c:pt idx="1">
                  <c:v>Agree</c:v>
                </c:pt>
                <c:pt idx="2">
                  <c:v>Don't know</c:v>
                </c:pt>
                <c:pt idx="3">
                  <c:v>Disagree</c:v>
                </c:pt>
                <c:pt idx="4">
                  <c:v>Strongly disagree</c:v>
                </c:pt>
              </c:strCache>
            </c:strRef>
          </c:cat>
          <c:val>
            <c:numRef>
              <c:f>'Comparison data'!$C$65:$G$65</c:f>
              <c:numCache>
                <c:formatCode>General</c:formatCode>
                <c:ptCount val="5"/>
                <c:pt idx="0" formatCode="0%">
                  <c:v>0.69</c:v>
                </c:pt>
                <c:pt idx="4" formatCode="0%">
                  <c:v>0.31</c:v>
                </c:pt>
              </c:numCache>
            </c:numRef>
          </c:val>
          <c:extLst>
            <c:ext xmlns:c16="http://schemas.microsoft.com/office/drawing/2014/chart" uri="{C3380CC4-5D6E-409C-BE32-E72D297353CC}">
              <c16:uniqueId val="{00000002-6329-483A-B6A1-29A8E68B85A7}"/>
            </c:ext>
          </c:extLst>
        </c:ser>
        <c:dLbls>
          <c:showLegendKey val="0"/>
          <c:showVal val="0"/>
          <c:showCatName val="0"/>
          <c:showSerName val="0"/>
          <c:showPercent val="0"/>
          <c:showBubbleSize val="0"/>
        </c:dLbls>
        <c:gapWidth val="182"/>
        <c:axId val="396916752"/>
        <c:axId val="396917080"/>
      </c:barChart>
      <c:catAx>
        <c:axId val="396916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6917080"/>
        <c:crosses val="autoZero"/>
        <c:auto val="1"/>
        <c:lblAlgn val="ctr"/>
        <c:lblOffset val="100"/>
        <c:noMultiLvlLbl val="0"/>
      </c:catAx>
      <c:valAx>
        <c:axId val="3969170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69167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Parent view November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Tables!$B$2</c:f>
              <c:strCache>
                <c:ptCount val="1"/>
                <c:pt idx="0">
                  <c:v>Strongly agree</c:v>
                </c:pt>
              </c:strCache>
            </c:strRef>
          </c:tx>
          <c:spPr>
            <a:solidFill>
              <a:schemeClr val="accent1"/>
            </a:solidFill>
            <a:ln>
              <a:noFill/>
            </a:ln>
            <a:effectLst/>
          </c:spPr>
          <c:invertIfNegative val="0"/>
          <c:cat>
            <c:strRef>
              <c:f>Tables!$A$3:$A$18</c:f>
              <c:strCache>
                <c:ptCount val="16"/>
                <c:pt idx="0">
                  <c:v>My child is happy at this school:</c:v>
                </c:pt>
                <c:pt idx="1">
                  <c:v>My child feels safe at this school</c:v>
                </c:pt>
                <c:pt idx="2">
                  <c:v>My child is making good progress at this school</c:v>
                </c:pt>
                <c:pt idx="3">
                  <c:v>My child feels well looked after at this school</c:v>
                </c:pt>
                <c:pt idx="4">
                  <c:v>My child is taught well at this school</c:v>
                </c:pt>
                <c:pt idx="5">
                  <c:v>My child received appropriate homework for their age</c:v>
                </c:pt>
                <c:pt idx="6">
                  <c:v>The school informs me about my child's targets and what I can do to help</c:v>
                </c:pt>
                <c:pt idx="7">
                  <c:v>The school makes sure it's pupils are well behaved</c:v>
                </c:pt>
                <c:pt idx="8">
                  <c:v>The school deals effectively with bullying</c:v>
                </c:pt>
                <c:pt idx="9">
                  <c:v>The school is well led and managed</c:v>
                </c:pt>
                <c:pt idx="10">
                  <c:v>The school responds well to any concerns I raise</c:v>
                </c:pt>
                <c:pt idx="11">
                  <c:v>I receive valuable information from the school about my child's progress.</c:v>
                </c:pt>
                <c:pt idx="12">
                  <c:v>The school informs me about the types of support available for my child's particular need</c:v>
                </c:pt>
                <c:pt idx="13">
                  <c:v>The school provides specialist support for my child's particular need</c:v>
                </c:pt>
                <c:pt idx="14">
                  <c:v>The school informs me how the specialist provision is helping my child to progress.</c:v>
                </c:pt>
                <c:pt idx="15">
                  <c:v>The school communicates effectively with parents/carers</c:v>
                </c:pt>
              </c:strCache>
            </c:strRef>
          </c:cat>
          <c:val>
            <c:numRef>
              <c:f>Tables!$B$3:$B$18</c:f>
              <c:numCache>
                <c:formatCode>0%</c:formatCode>
                <c:ptCount val="16"/>
                <c:pt idx="0">
                  <c:v>0.625</c:v>
                </c:pt>
                <c:pt idx="1">
                  <c:v>0.67500000000000004</c:v>
                </c:pt>
                <c:pt idx="2">
                  <c:v>0.53658536585365857</c:v>
                </c:pt>
                <c:pt idx="3">
                  <c:v>0.6</c:v>
                </c:pt>
                <c:pt idx="4">
                  <c:v>0.58536585365853655</c:v>
                </c:pt>
                <c:pt idx="5">
                  <c:v>0.46341463414634149</c:v>
                </c:pt>
                <c:pt idx="6">
                  <c:v>0.43902439024390244</c:v>
                </c:pt>
                <c:pt idx="7">
                  <c:v>0.46341463414634149</c:v>
                </c:pt>
                <c:pt idx="8">
                  <c:v>0.36585365853658536</c:v>
                </c:pt>
                <c:pt idx="9">
                  <c:v>0.45</c:v>
                </c:pt>
                <c:pt idx="10">
                  <c:v>0.4</c:v>
                </c:pt>
                <c:pt idx="11">
                  <c:v>0.36585365853658536</c:v>
                </c:pt>
                <c:pt idx="12">
                  <c:v>0.25</c:v>
                </c:pt>
                <c:pt idx="13">
                  <c:v>0.41666666666666669</c:v>
                </c:pt>
                <c:pt idx="14">
                  <c:v>0.25</c:v>
                </c:pt>
                <c:pt idx="15">
                  <c:v>0.43902439024390244</c:v>
                </c:pt>
              </c:numCache>
            </c:numRef>
          </c:val>
          <c:extLst>
            <c:ext xmlns:c16="http://schemas.microsoft.com/office/drawing/2014/chart" uri="{C3380CC4-5D6E-409C-BE32-E72D297353CC}">
              <c16:uniqueId val="{00000000-0253-4B91-AF1B-A75198EA91C6}"/>
            </c:ext>
          </c:extLst>
        </c:ser>
        <c:ser>
          <c:idx val="1"/>
          <c:order val="1"/>
          <c:tx>
            <c:strRef>
              <c:f>Tables!$C$2</c:f>
              <c:strCache>
                <c:ptCount val="1"/>
                <c:pt idx="0">
                  <c:v>Agree</c:v>
                </c:pt>
              </c:strCache>
            </c:strRef>
          </c:tx>
          <c:spPr>
            <a:solidFill>
              <a:schemeClr val="accent2"/>
            </a:solidFill>
            <a:ln>
              <a:noFill/>
            </a:ln>
            <a:effectLst/>
          </c:spPr>
          <c:invertIfNegative val="0"/>
          <c:cat>
            <c:strRef>
              <c:f>Tables!$A$3:$A$18</c:f>
              <c:strCache>
                <c:ptCount val="16"/>
                <c:pt idx="0">
                  <c:v>My child is happy at this school:</c:v>
                </c:pt>
                <c:pt idx="1">
                  <c:v>My child feels safe at this school</c:v>
                </c:pt>
                <c:pt idx="2">
                  <c:v>My child is making good progress at this school</c:v>
                </c:pt>
                <c:pt idx="3">
                  <c:v>My child feels well looked after at this school</c:v>
                </c:pt>
                <c:pt idx="4">
                  <c:v>My child is taught well at this school</c:v>
                </c:pt>
                <c:pt idx="5">
                  <c:v>My child received appropriate homework for their age</c:v>
                </c:pt>
                <c:pt idx="6">
                  <c:v>The school informs me about my child's targets and what I can do to help</c:v>
                </c:pt>
                <c:pt idx="7">
                  <c:v>The school makes sure it's pupils are well behaved</c:v>
                </c:pt>
                <c:pt idx="8">
                  <c:v>The school deals effectively with bullying</c:v>
                </c:pt>
                <c:pt idx="9">
                  <c:v>The school is well led and managed</c:v>
                </c:pt>
                <c:pt idx="10">
                  <c:v>The school responds well to any concerns I raise</c:v>
                </c:pt>
                <c:pt idx="11">
                  <c:v>I receive valuable information from the school about my child's progress.</c:v>
                </c:pt>
                <c:pt idx="12">
                  <c:v>The school informs me about the types of support available for my child's particular need</c:v>
                </c:pt>
                <c:pt idx="13">
                  <c:v>The school provides specialist support for my child's particular need</c:v>
                </c:pt>
                <c:pt idx="14">
                  <c:v>The school informs me how the specialist provision is helping my child to progress.</c:v>
                </c:pt>
                <c:pt idx="15">
                  <c:v>The school communicates effectively with parents/carers</c:v>
                </c:pt>
              </c:strCache>
            </c:strRef>
          </c:cat>
          <c:val>
            <c:numRef>
              <c:f>Tables!$C$3:$C$18</c:f>
              <c:numCache>
                <c:formatCode>0%</c:formatCode>
                <c:ptCount val="16"/>
                <c:pt idx="0">
                  <c:v>0.375</c:v>
                </c:pt>
                <c:pt idx="1">
                  <c:v>0.32500000000000001</c:v>
                </c:pt>
                <c:pt idx="2">
                  <c:v>0.46341463414634149</c:v>
                </c:pt>
                <c:pt idx="3">
                  <c:v>0.4</c:v>
                </c:pt>
                <c:pt idx="4">
                  <c:v>0.41463414634146339</c:v>
                </c:pt>
                <c:pt idx="5">
                  <c:v>0.48780487804878048</c:v>
                </c:pt>
                <c:pt idx="6">
                  <c:v>0.48780487804878048</c:v>
                </c:pt>
                <c:pt idx="7">
                  <c:v>0.51219512195121952</c:v>
                </c:pt>
                <c:pt idx="8">
                  <c:v>0.3902439024390244</c:v>
                </c:pt>
                <c:pt idx="9">
                  <c:v>0.52500000000000002</c:v>
                </c:pt>
                <c:pt idx="10">
                  <c:v>0.52500000000000002</c:v>
                </c:pt>
                <c:pt idx="11">
                  <c:v>0.56097560975609762</c:v>
                </c:pt>
                <c:pt idx="12">
                  <c:v>0.66666666666666663</c:v>
                </c:pt>
                <c:pt idx="13">
                  <c:v>0.58333333333333337</c:v>
                </c:pt>
                <c:pt idx="14">
                  <c:v>0.66666666666666663</c:v>
                </c:pt>
                <c:pt idx="15">
                  <c:v>0.48780487804878048</c:v>
                </c:pt>
              </c:numCache>
            </c:numRef>
          </c:val>
          <c:extLst>
            <c:ext xmlns:c16="http://schemas.microsoft.com/office/drawing/2014/chart" uri="{C3380CC4-5D6E-409C-BE32-E72D297353CC}">
              <c16:uniqueId val="{00000001-0253-4B91-AF1B-A75198EA91C6}"/>
            </c:ext>
          </c:extLst>
        </c:ser>
        <c:ser>
          <c:idx val="2"/>
          <c:order val="2"/>
          <c:tx>
            <c:strRef>
              <c:f>Tables!$D$2</c:f>
              <c:strCache>
                <c:ptCount val="1"/>
                <c:pt idx="0">
                  <c:v>Don't know</c:v>
                </c:pt>
              </c:strCache>
            </c:strRef>
          </c:tx>
          <c:spPr>
            <a:solidFill>
              <a:schemeClr val="accent3"/>
            </a:solidFill>
            <a:ln>
              <a:noFill/>
            </a:ln>
            <a:effectLst/>
          </c:spPr>
          <c:invertIfNegative val="0"/>
          <c:cat>
            <c:strRef>
              <c:f>Tables!$A$3:$A$18</c:f>
              <c:strCache>
                <c:ptCount val="16"/>
                <c:pt idx="0">
                  <c:v>My child is happy at this school:</c:v>
                </c:pt>
                <c:pt idx="1">
                  <c:v>My child feels safe at this school</c:v>
                </c:pt>
                <c:pt idx="2">
                  <c:v>My child is making good progress at this school</c:v>
                </c:pt>
                <c:pt idx="3">
                  <c:v>My child feels well looked after at this school</c:v>
                </c:pt>
                <c:pt idx="4">
                  <c:v>My child is taught well at this school</c:v>
                </c:pt>
                <c:pt idx="5">
                  <c:v>My child received appropriate homework for their age</c:v>
                </c:pt>
                <c:pt idx="6">
                  <c:v>The school informs me about my child's targets and what I can do to help</c:v>
                </c:pt>
                <c:pt idx="7">
                  <c:v>The school makes sure it's pupils are well behaved</c:v>
                </c:pt>
                <c:pt idx="8">
                  <c:v>The school deals effectively with bullying</c:v>
                </c:pt>
                <c:pt idx="9">
                  <c:v>The school is well led and managed</c:v>
                </c:pt>
                <c:pt idx="10">
                  <c:v>The school responds well to any concerns I raise</c:v>
                </c:pt>
                <c:pt idx="11">
                  <c:v>I receive valuable information from the school about my child's progress.</c:v>
                </c:pt>
                <c:pt idx="12">
                  <c:v>The school informs me about the types of support available for my child's particular need</c:v>
                </c:pt>
                <c:pt idx="13">
                  <c:v>The school provides specialist support for my child's particular need</c:v>
                </c:pt>
                <c:pt idx="14">
                  <c:v>The school informs me how the specialist provision is helping my child to progress.</c:v>
                </c:pt>
                <c:pt idx="15">
                  <c:v>The school communicates effectively with parents/carers</c:v>
                </c:pt>
              </c:strCache>
            </c:strRef>
          </c:cat>
          <c:val>
            <c:numRef>
              <c:f>Tables!$D$3:$D$18</c:f>
              <c:numCache>
                <c:formatCode>0%</c:formatCode>
                <c:ptCount val="16"/>
                <c:pt idx="0">
                  <c:v>0</c:v>
                </c:pt>
                <c:pt idx="1">
                  <c:v>0</c:v>
                </c:pt>
                <c:pt idx="2">
                  <c:v>0</c:v>
                </c:pt>
                <c:pt idx="3">
                  <c:v>0</c:v>
                </c:pt>
                <c:pt idx="4">
                  <c:v>0</c:v>
                </c:pt>
                <c:pt idx="5">
                  <c:v>2.4390243902439025E-2</c:v>
                </c:pt>
                <c:pt idx="6">
                  <c:v>0</c:v>
                </c:pt>
                <c:pt idx="7">
                  <c:v>0</c:v>
                </c:pt>
                <c:pt idx="8">
                  <c:v>0.24390243902439024</c:v>
                </c:pt>
                <c:pt idx="9">
                  <c:v>2.5000000000000001E-2</c:v>
                </c:pt>
                <c:pt idx="10">
                  <c:v>0.05</c:v>
                </c:pt>
                <c:pt idx="11">
                  <c:v>0</c:v>
                </c:pt>
                <c:pt idx="12">
                  <c:v>8.3333333333333329E-2</c:v>
                </c:pt>
                <c:pt idx="13">
                  <c:v>0</c:v>
                </c:pt>
                <c:pt idx="14">
                  <c:v>0</c:v>
                </c:pt>
                <c:pt idx="15">
                  <c:v>4.878048780487805E-2</c:v>
                </c:pt>
              </c:numCache>
            </c:numRef>
          </c:val>
          <c:extLst>
            <c:ext xmlns:c16="http://schemas.microsoft.com/office/drawing/2014/chart" uri="{C3380CC4-5D6E-409C-BE32-E72D297353CC}">
              <c16:uniqueId val="{00000002-0253-4B91-AF1B-A75198EA91C6}"/>
            </c:ext>
          </c:extLst>
        </c:ser>
        <c:ser>
          <c:idx val="3"/>
          <c:order val="3"/>
          <c:tx>
            <c:strRef>
              <c:f>Tables!$E$2</c:f>
              <c:strCache>
                <c:ptCount val="1"/>
                <c:pt idx="0">
                  <c:v>Disagree</c:v>
                </c:pt>
              </c:strCache>
            </c:strRef>
          </c:tx>
          <c:spPr>
            <a:solidFill>
              <a:schemeClr val="accent4"/>
            </a:solidFill>
            <a:ln>
              <a:noFill/>
            </a:ln>
            <a:effectLst/>
          </c:spPr>
          <c:invertIfNegative val="0"/>
          <c:cat>
            <c:strRef>
              <c:f>Tables!$A$3:$A$18</c:f>
              <c:strCache>
                <c:ptCount val="16"/>
                <c:pt idx="0">
                  <c:v>My child is happy at this school:</c:v>
                </c:pt>
                <c:pt idx="1">
                  <c:v>My child feels safe at this school</c:v>
                </c:pt>
                <c:pt idx="2">
                  <c:v>My child is making good progress at this school</c:v>
                </c:pt>
                <c:pt idx="3">
                  <c:v>My child feels well looked after at this school</c:v>
                </c:pt>
                <c:pt idx="4">
                  <c:v>My child is taught well at this school</c:v>
                </c:pt>
                <c:pt idx="5">
                  <c:v>My child received appropriate homework for their age</c:v>
                </c:pt>
                <c:pt idx="6">
                  <c:v>The school informs me about my child's targets and what I can do to help</c:v>
                </c:pt>
                <c:pt idx="7">
                  <c:v>The school makes sure it's pupils are well behaved</c:v>
                </c:pt>
                <c:pt idx="8">
                  <c:v>The school deals effectively with bullying</c:v>
                </c:pt>
                <c:pt idx="9">
                  <c:v>The school is well led and managed</c:v>
                </c:pt>
                <c:pt idx="10">
                  <c:v>The school responds well to any concerns I raise</c:v>
                </c:pt>
                <c:pt idx="11">
                  <c:v>I receive valuable information from the school about my child's progress.</c:v>
                </c:pt>
                <c:pt idx="12">
                  <c:v>The school informs me about the types of support available for my child's particular need</c:v>
                </c:pt>
                <c:pt idx="13">
                  <c:v>The school provides specialist support for my child's particular need</c:v>
                </c:pt>
                <c:pt idx="14">
                  <c:v>The school informs me how the specialist provision is helping my child to progress.</c:v>
                </c:pt>
                <c:pt idx="15">
                  <c:v>The school communicates effectively with parents/carers</c:v>
                </c:pt>
              </c:strCache>
            </c:strRef>
          </c:cat>
          <c:val>
            <c:numRef>
              <c:f>Tables!$E$3:$E$18</c:f>
              <c:numCache>
                <c:formatCode>0%</c:formatCode>
                <c:ptCount val="16"/>
                <c:pt idx="0">
                  <c:v>0</c:v>
                </c:pt>
                <c:pt idx="1">
                  <c:v>0</c:v>
                </c:pt>
                <c:pt idx="2">
                  <c:v>0</c:v>
                </c:pt>
                <c:pt idx="3">
                  <c:v>0</c:v>
                </c:pt>
                <c:pt idx="4">
                  <c:v>0</c:v>
                </c:pt>
                <c:pt idx="5">
                  <c:v>2.4390243902439025E-2</c:v>
                </c:pt>
                <c:pt idx="6">
                  <c:v>4.878048780487805E-2</c:v>
                </c:pt>
                <c:pt idx="7">
                  <c:v>2.4390243902439025E-2</c:v>
                </c:pt>
                <c:pt idx="8">
                  <c:v>0</c:v>
                </c:pt>
                <c:pt idx="9">
                  <c:v>0</c:v>
                </c:pt>
                <c:pt idx="10">
                  <c:v>2.5000000000000001E-2</c:v>
                </c:pt>
                <c:pt idx="11">
                  <c:v>4.878048780487805E-2</c:v>
                </c:pt>
                <c:pt idx="12">
                  <c:v>0</c:v>
                </c:pt>
                <c:pt idx="13">
                  <c:v>0</c:v>
                </c:pt>
                <c:pt idx="14">
                  <c:v>8.3333333333333329E-2</c:v>
                </c:pt>
                <c:pt idx="15">
                  <c:v>2.4390243902439025E-2</c:v>
                </c:pt>
              </c:numCache>
            </c:numRef>
          </c:val>
          <c:extLst>
            <c:ext xmlns:c16="http://schemas.microsoft.com/office/drawing/2014/chart" uri="{C3380CC4-5D6E-409C-BE32-E72D297353CC}">
              <c16:uniqueId val="{00000003-0253-4B91-AF1B-A75198EA91C6}"/>
            </c:ext>
          </c:extLst>
        </c:ser>
        <c:ser>
          <c:idx val="4"/>
          <c:order val="4"/>
          <c:tx>
            <c:strRef>
              <c:f>Tables!$F$2</c:f>
              <c:strCache>
                <c:ptCount val="1"/>
                <c:pt idx="0">
                  <c:v>Strongly disagree</c:v>
                </c:pt>
              </c:strCache>
            </c:strRef>
          </c:tx>
          <c:spPr>
            <a:solidFill>
              <a:schemeClr val="accent5"/>
            </a:solidFill>
            <a:ln>
              <a:noFill/>
            </a:ln>
            <a:effectLst/>
          </c:spPr>
          <c:invertIfNegative val="0"/>
          <c:cat>
            <c:strRef>
              <c:f>Tables!$A$3:$A$18</c:f>
              <c:strCache>
                <c:ptCount val="16"/>
                <c:pt idx="0">
                  <c:v>My child is happy at this school:</c:v>
                </c:pt>
                <c:pt idx="1">
                  <c:v>My child feels safe at this school</c:v>
                </c:pt>
                <c:pt idx="2">
                  <c:v>My child is making good progress at this school</c:v>
                </c:pt>
                <c:pt idx="3">
                  <c:v>My child feels well looked after at this school</c:v>
                </c:pt>
                <c:pt idx="4">
                  <c:v>My child is taught well at this school</c:v>
                </c:pt>
                <c:pt idx="5">
                  <c:v>My child received appropriate homework for their age</c:v>
                </c:pt>
                <c:pt idx="6">
                  <c:v>The school informs me about my child's targets and what I can do to help</c:v>
                </c:pt>
                <c:pt idx="7">
                  <c:v>The school makes sure it's pupils are well behaved</c:v>
                </c:pt>
                <c:pt idx="8">
                  <c:v>The school deals effectively with bullying</c:v>
                </c:pt>
                <c:pt idx="9">
                  <c:v>The school is well led and managed</c:v>
                </c:pt>
                <c:pt idx="10">
                  <c:v>The school responds well to any concerns I raise</c:v>
                </c:pt>
                <c:pt idx="11">
                  <c:v>I receive valuable information from the school about my child's progress.</c:v>
                </c:pt>
                <c:pt idx="12">
                  <c:v>The school informs me about the types of support available for my child's particular need</c:v>
                </c:pt>
                <c:pt idx="13">
                  <c:v>The school provides specialist support for my child's particular need</c:v>
                </c:pt>
                <c:pt idx="14">
                  <c:v>The school informs me how the specialist provision is helping my child to progress.</c:v>
                </c:pt>
                <c:pt idx="15">
                  <c:v>The school communicates effectively with parents/carers</c:v>
                </c:pt>
              </c:strCache>
            </c:strRef>
          </c:cat>
          <c:val>
            <c:numRef>
              <c:f>Tables!$F$3:$F$18</c:f>
              <c:numCache>
                <c:formatCode>0%</c:formatCode>
                <c:ptCount val="16"/>
                <c:pt idx="0">
                  <c:v>0</c:v>
                </c:pt>
                <c:pt idx="1">
                  <c:v>0</c:v>
                </c:pt>
                <c:pt idx="2">
                  <c:v>0</c:v>
                </c:pt>
                <c:pt idx="3">
                  <c:v>0</c:v>
                </c:pt>
                <c:pt idx="4">
                  <c:v>0</c:v>
                </c:pt>
                <c:pt idx="5">
                  <c:v>0</c:v>
                </c:pt>
                <c:pt idx="6">
                  <c:v>2.4390243902439025E-2</c:v>
                </c:pt>
                <c:pt idx="7">
                  <c:v>0</c:v>
                </c:pt>
                <c:pt idx="8">
                  <c:v>0</c:v>
                </c:pt>
                <c:pt idx="9">
                  <c:v>0</c:v>
                </c:pt>
                <c:pt idx="10">
                  <c:v>0</c:v>
                </c:pt>
                <c:pt idx="11">
                  <c:v>2.4390243902439025E-2</c:v>
                </c:pt>
                <c:pt idx="12">
                  <c:v>0</c:v>
                </c:pt>
                <c:pt idx="13">
                  <c:v>0</c:v>
                </c:pt>
                <c:pt idx="14">
                  <c:v>0</c:v>
                </c:pt>
                <c:pt idx="15">
                  <c:v>0</c:v>
                </c:pt>
              </c:numCache>
            </c:numRef>
          </c:val>
          <c:extLst>
            <c:ext xmlns:c16="http://schemas.microsoft.com/office/drawing/2014/chart" uri="{C3380CC4-5D6E-409C-BE32-E72D297353CC}">
              <c16:uniqueId val="{00000004-0253-4B91-AF1B-A75198EA91C6}"/>
            </c:ext>
          </c:extLst>
        </c:ser>
        <c:dLbls>
          <c:showLegendKey val="0"/>
          <c:showVal val="0"/>
          <c:showCatName val="0"/>
          <c:showSerName val="0"/>
          <c:showPercent val="0"/>
          <c:showBubbleSize val="0"/>
        </c:dLbls>
        <c:gapWidth val="150"/>
        <c:overlap val="100"/>
        <c:axId val="555440616"/>
        <c:axId val="555434384"/>
      </c:barChart>
      <c:catAx>
        <c:axId val="555440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5434384"/>
        <c:crosses val="autoZero"/>
        <c:auto val="1"/>
        <c:lblAlgn val="ctr"/>
        <c:lblOffset val="100"/>
        <c:noMultiLvlLbl val="0"/>
      </c:catAx>
      <c:valAx>
        <c:axId val="5554343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5440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My child is happy at this school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 data'!$A$3:$B$3</c:f>
              <c:strCache>
                <c:ptCount val="2"/>
                <c:pt idx="0">
                  <c:v>My child is happy at this school:</c:v>
                </c:pt>
                <c:pt idx="1">
                  <c:v>Nov-17</c:v>
                </c:pt>
              </c:strCache>
            </c:strRef>
          </c:tx>
          <c:spPr>
            <a:solidFill>
              <a:schemeClr val="accent1"/>
            </a:solidFill>
            <a:ln>
              <a:noFill/>
            </a:ln>
            <a:effectLst/>
          </c:spPr>
          <c:invertIfNegative val="0"/>
          <c:cat>
            <c:strRef>
              <c:f>'Comparison data'!$C$2:$G$2</c:f>
              <c:strCache>
                <c:ptCount val="5"/>
                <c:pt idx="0">
                  <c:v>Strongly agree</c:v>
                </c:pt>
                <c:pt idx="1">
                  <c:v>Agree</c:v>
                </c:pt>
                <c:pt idx="2">
                  <c:v>Don't know</c:v>
                </c:pt>
                <c:pt idx="3">
                  <c:v>Disagree</c:v>
                </c:pt>
                <c:pt idx="4">
                  <c:v>Strongly disagree</c:v>
                </c:pt>
              </c:strCache>
            </c:strRef>
          </c:cat>
          <c:val>
            <c:numRef>
              <c:f>'Comparison data'!$C$3:$G$3</c:f>
              <c:numCache>
                <c:formatCode>0%</c:formatCode>
                <c:ptCount val="5"/>
                <c:pt idx="0">
                  <c:v>0.625</c:v>
                </c:pt>
                <c:pt idx="1">
                  <c:v>0.375</c:v>
                </c:pt>
                <c:pt idx="2">
                  <c:v>0</c:v>
                </c:pt>
                <c:pt idx="3">
                  <c:v>0</c:v>
                </c:pt>
                <c:pt idx="4">
                  <c:v>0</c:v>
                </c:pt>
              </c:numCache>
            </c:numRef>
          </c:val>
          <c:extLst>
            <c:ext xmlns:c16="http://schemas.microsoft.com/office/drawing/2014/chart" uri="{C3380CC4-5D6E-409C-BE32-E72D297353CC}">
              <c16:uniqueId val="{00000000-3DCD-4B7C-A868-D7E8984E38FC}"/>
            </c:ext>
          </c:extLst>
        </c:ser>
        <c:ser>
          <c:idx val="1"/>
          <c:order val="1"/>
          <c:tx>
            <c:strRef>
              <c:f>'Comparison data'!$A$4:$B$4</c:f>
              <c:strCache>
                <c:ptCount val="2"/>
                <c:pt idx="0">
                  <c:v>My child is happy at this school:</c:v>
                </c:pt>
                <c:pt idx="1">
                  <c:v>Nov-16</c:v>
                </c:pt>
              </c:strCache>
            </c:strRef>
          </c:tx>
          <c:spPr>
            <a:solidFill>
              <a:schemeClr val="accent2"/>
            </a:solidFill>
            <a:ln>
              <a:noFill/>
            </a:ln>
            <a:effectLst/>
          </c:spPr>
          <c:invertIfNegative val="0"/>
          <c:cat>
            <c:strRef>
              <c:f>'Comparison data'!$C$2:$G$2</c:f>
              <c:strCache>
                <c:ptCount val="5"/>
                <c:pt idx="0">
                  <c:v>Strongly agree</c:v>
                </c:pt>
                <c:pt idx="1">
                  <c:v>Agree</c:v>
                </c:pt>
                <c:pt idx="2">
                  <c:v>Don't know</c:v>
                </c:pt>
                <c:pt idx="3">
                  <c:v>Disagree</c:v>
                </c:pt>
                <c:pt idx="4">
                  <c:v>Strongly disagree</c:v>
                </c:pt>
              </c:strCache>
            </c:strRef>
          </c:cat>
          <c:val>
            <c:numRef>
              <c:f>'Comparison data'!$C$4:$G$4</c:f>
              <c:numCache>
                <c:formatCode>0%</c:formatCode>
                <c:ptCount val="5"/>
                <c:pt idx="0">
                  <c:v>0.45</c:v>
                </c:pt>
                <c:pt idx="1">
                  <c:v>0.45</c:v>
                </c:pt>
                <c:pt idx="2">
                  <c:v>0.04</c:v>
                </c:pt>
                <c:pt idx="3">
                  <c:v>0.05</c:v>
                </c:pt>
                <c:pt idx="4">
                  <c:v>0.01</c:v>
                </c:pt>
              </c:numCache>
            </c:numRef>
          </c:val>
          <c:extLst>
            <c:ext xmlns:c16="http://schemas.microsoft.com/office/drawing/2014/chart" uri="{C3380CC4-5D6E-409C-BE32-E72D297353CC}">
              <c16:uniqueId val="{00000001-3DCD-4B7C-A868-D7E8984E38FC}"/>
            </c:ext>
          </c:extLst>
        </c:ser>
        <c:ser>
          <c:idx val="2"/>
          <c:order val="2"/>
          <c:tx>
            <c:strRef>
              <c:f>'Comparison data'!$A$5:$B$5</c:f>
              <c:strCache>
                <c:ptCount val="2"/>
                <c:pt idx="0">
                  <c:v>My child is happy at this school:</c:v>
                </c:pt>
                <c:pt idx="1">
                  <c:v>Apr-16</c:v>
                </c:pt>
              </c:strCache>
            </c:strRef>
          </c:tx>
          <c:spPr>
            <a:solidFill>
              <a:schemeClr val="accent3"/>
            </a:solidFill>
            <a:ln>
              <a:noFill/>
            </a:ln>
            <a:effectLst/>
          </c:spPr>
          <c:invertIfNegative val="0"/>
          <c:cat>
            <c:strRef>
              <c:f>'Comparison data'!$C$2:$G$2</c:f>
              <c:strCache>
                <c:ptCount val="5"/>
                <c:pt idx="0">
                  <c:v>Strongly agree</c:v>
                </c:pt>
                <c:pt idx="1">
                  <c:v>Agree</c:v>
                </c:pt>
                <c:pt idx="2">
                  <c:v>Don't know</c:v>
                </c:pt>
                <c:pt idx="3">
                  <c:v>Disagree</c:v>
                </c:pt>
                <c:pt idx="4">
                  <c:v>Strongly disagree</c:v>
                </c:pt>
              </c:strCache>
            </c:strRef>
          </c:cat>
          <c:val>
            <c:numRef>
              <c:f>'Comparison data'!$C$5:$G$5</c:f>
              <c:numCache>
                <c:formatCode>0%</c:formatCode>
                <c:ptCount val="5"/>
                <c:pt idx="0">
                  <c:v>0.46</c:v>
                </c:pt>
                <c:pt idx="1">
                  <c:v>0.39</c:v>
                </c:pt>
                <c:pt idx="2">
                  <c:v>0</c:v>
                </c:pt>
                <c:pt idx="3">
                  <c:v>7.0000000000000007E-2</c:v>
                </c:pt>
                <c:pt idx="4">
                  <c:v>0.08</c:v>
                </c:pt>
              </c:numCache>
            </c:numRef>
          </c:val>
          <c:extLst>
            <c:ext xmlns:c16="http://schemas.microsoft.com/office/drawing/2014/chart" uri="{C3380CC4-5D6E-409C-BE32-E72D297353CC}">
              <c16:uniqueId val="{00000002-3DCD-4B7C-A868-D7E8984E38FC}"/>
            </c:ext>
          </c:extLst>
        </c:ser>
        <c:dLbls>
          <c:showLegendKey val="0"/>
          <c:showVal val="0"/>
          <c:showCatName val="0"/>
          <c:showSerName val="0"/>
          <c:showPercent val="0"/>
          <c:showBubbleSize val="0"/>
        </c:dLbls>
        <c:gapWidth val="182"/>
        <c:axId val="387771440"/>
        <c:axId val="387773408"/>
      </c:barChart>
      <c:catAx>
        <c:axId val="387771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773408"/>
        <c:crosses val="autoZero"/>
        <c:auto val="1"/>
        <c:lblAlgn val="ctr"/>
        <c:lblOffset val="100"/>
        <c:noMultiLvlLbl val="0"/>
      </c:catAx>
      <c:valAx>
        <c:axId val="387773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771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My child feels safe</a:t>
            </a:r>
            <a:r>
              <a:rPr lang="en-GB" baseline="0"/>
              <a:t> at this school</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 data'!$A$7:$B$7</c:f>
              <c:strCache>
                <c:ptCount val="2"/>
                <c:pt idx="0">
                  <c:v>My child feels safe at this school</c:v>
                </c:pt>
                <c:pt idx="1">
                  <c:v>Nov-17</c:v>
                </c:pt>
              </c:strCache>
            </c:strRef>
          </c:tx>
          <c:spPr>
            <a:solidFill>
              <a:schemeClr val="accent1"/>
            </a:solidFill>
            <a:ln>
              <a:noFill/>
            </a:ln>
            <a:effectLst/>
          </c:spPr>
          <c:invertIfNegative val="0"/>
          <c:cat>
            <c:strRef>
              <c:f>'Comparison data'!$C$6:$G$6</c:f>
              <c:strCache>
                <c:ptCount val="5"/>
                <c:pt idx="0">
                  <c:v>Strongly agree</c:v>
                </c:pt>
                <c:pt idx="1">
                  <c:v>Agree</c:v>
                </c:pt>
                <c:pt idx="2">
                  <c:v>Don't know</c:v>
                </c:pt>
                <c:pt idx="3">
                  <c:v>Disagree</c:v>
                </c:pt>
                <c:pt idx="4">
                  <c:v>Strongly disagree</c:v>
                </c:pt>
              </c:strCache>
            </c:strRef>
          </c:cat>
          <c:val>
            <c:numRef>
              <c:f>'Comparison data'!$C$7:$G$7</c:f>
              <c:numCache>
                <c:formatCode>0%</c:formatCode>
                <c:ptCount val="5"/>
                <c:pt idx="0">
                  <c:v>0.67500000000000004</c:v>
                </c:pt>
                <c:pt idx="1">
                  <c:v>0.32500000000000001</c:v>
                </c:pt>
                <c:pt idx="2">
                  <c:v>0</c:v>
                </c:pt>
                <c:pt idx="3">
                  <c:v>0</c:v>
                </c:pt>
                <c:pt idx="4">
                  <c:v>0</c:v>
                </c:pt>
              </c:numCache>
            </c:numRef>
          </c:val>
          <c:extLst>
            <c:ext xmlns:c16="http://schemas.microsoft.com/office/drawing/2014/chart" uri="{C3380CC4-5D6E-409C-BE32-E72D297353CC}">
              <c16:uniqueId val="{00000000-FF10-4185-A57E-0B0BB89110B5}"/>
            </c:ext>
          </c:extLst>
        </c:ser>
        <c:ser>
          <c:idx val="1"/>
          <c:order val="1"/>
          <c:tx>
            <c:strRef>
              <c:f>'Comparison data'!$A$8:$B$8</c:f>
              <c:strCache>
                <c:ptCount val="2"/>
                <c:pt idx="0">
                  <c:v>My child feels safe at this school</c:v>
                </c:pt>
                <c:pt idx="1">
                  <c:v>Nov-16</c:v>
                </c:pt>
              </c:strCache>
            </c:strRef>
          </c:tx>
          <c:spPr>
            <a:solidFill>
              <a:schemeClr val="accent2"/>
            </a:solidFill>
            <a:ln>
              <a:noFill/>
            </a:ln>
            <a:effectLst/>
          </c:spPr>
          <c:invertIfNegative val="0"/>
          <c:cat>
            <c:strRef>
              <c:f>'Comparison data'!$C$6:$G$6</c:f>
              <c:strCache>
                <c:ptCount val="5"/>
                <c:pt idx="0">
                  <c:v>Strongly agree</c:v>
                </c:pt>
                <c:pt idx="1">
                  <c:v>Agree</c:v>
                </c:pt>
                <c:pt idx="2">
                  <c:v>Don't know</c:v>
                </c:pt>
                <c:pt idx="3">
                  <c:v>Disagree</c:v>
                </c:pt>
                <c:pt idx="4">
                  <c:v>Strongly disagree</c:v>
                </c:pt>
              </c:strCache>
            </c:strRef>
          </c:cat>
          <c:val>
            <c:numRef>
              <c:f>'Comparison data'!$C$8:$G$8</c:f>
              <c:numCache>
                <c:formatCode>0%</c:formatCode>
                <c:ptCount val="5"/>
                <c:pt idx="0">
                  <c:v>0.47</c:v>
                </c:pt>
                <c:pt idx="1">
                  <c:v>0.51</c:v>
                </c:pt>
                <c:pt idx="2">
                  <c:v>0</c:v>
                </c:pt>
                <c:pt idx="3">
                  <c:v>0.02</c:v>
                </c:pt>
                <c:pt idx="4">
                  <c:v>0</c:v>
                </c:pt>
              </c:numCache>
            </c:numRef>
          </c:val>
          <c:extLst>
            <c:ext xmlns:c16="http://schemas.microsoft.com/office/drawing/2014/chart" uri="{C3380CC4-5D6E-409C-BE32-E72D297353CC}">
              <c16:uniqueId val="{00000001-FF10-4185-A57E-0B0BB89110B5}"/>
            </c:ext>
          </c:extLst>
        </c:ser>
        <c:ser>
          <c:idx val="2"/>
          <c:order val="2"/>
          <c:tx>
            <c:strRef>
              <c:f>'Comparison data'!$A$9:$B$9</c:f>
              <c:strCache>
                <c:ptCount val="2"/>
                <c:pt idx="0">
                  <c:v>My child feels safe at this school</c:v>
                </c:pt>
                <c:pt idx="1">
                  <c:v>Apr-16</c:v>
                </c:pt>
              </c:strCache>
            </c:strRef>
          </c:tx>
          <c:spPr>
            <a:solidFill>
              <a:schemeClr val="accent3"/>
            </a:solidFill>
            <a:ln>
              <a:noFill/>
            </a:ln>
            <a:effectLst/>
          </c:spPr>
          <c:invertIfNegative val="0"/>
          <c:cat>
            <c:strRef>
              <c:f>'Comparison data'!$C$6:$G$6</c:f>
              <c:strCache>
                <c:ptCount val="5"/>
                <c:pt idx="0">
                  <c:v>Strongly agree</c:v>
                </c:pt>
                <c:pt idx="1">
                  <c:v>Agree</c:v>
                </c:pt>
                <c:pt idx="2">
                  <c:v>Don't know</c:v>
                </c:pt>
                <c:pt idx="3">
                  <c:v>Disagree</c:v>
                </c:pt>
                <c:pt idx="4">
                  <c:v>Strongly disagree</c:v>
                </c:pt>
              </c:strCache>
            </c:strRef>
          </c:cat>
          <c:val>
            <c:numRef>
              <c:f>'Comparison data'!$C$9:$G$9</c:f>
              <c:numCache>
                <c:formatCode>0%</c:formatCode>
                <c:ptCount val="5"/>
                <c:pt idx="0">
                  <c:v>0.48</c:v>
                </c:pt>
                <c:pt idx="1">
                  <c:v>0.41</c:v>
                </c:pt>
                <c:pt idx="2">
                  <c:v>0</c:v>
                </c:pt>
                <c:pt idx="3">
                  <c:v>0.08</c:v>
                </c:pt>
                <c:pt idx="4">
                  <c:v>0.03</c:v>
                </c:pt>
              </c:numCache>
            </c:numRef>
          </c:val>
          <c:extLst>
            <c:ext xmlns:c16="http://schemas.microsoft.com/office/drawing/2014/chart" uri="{C3380CC4-5D6E-409C-BE32-E72D297353CC}">
              <c16:uniqueId val="{00000002-FF10-4185-A57E-0B0BB89110B5}"/>
            </c:ext>
          </c:extLst>
        </c:ser>
        <c:dLbls>
          <c:showLegendKey val="0"/>
          <c:showVal val="0"/>
          <c:showCatName val="0"/>
          <c:showSerName val="0"/>
          <c:showPercent val="0"/>
          <c:showBubbleSize val="0"/>
        </c:dLbls>
        <c:gapWidth val="182"/>
        <c:axId val="388300552"/>
        <c:axId val="388298584"/>
      </c:barChart>
      <c:catAx>
        <c:axId val="388300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298584"/>
        <c:crosses val="autoZero"/>
        <c:auto val="1"/>
        <c:lblAlgn val="ctr"/>
        <c:lblOffset val="100"/>
        <c:noMultiLvlLbl val="0"/>
      </c:catAx>
      <c:valAx>
        <c:axId val="38829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300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My child</a:t>
            </a:r>
            <a:r>
              <a:rPr lang="en-GB" baseline="0"/>
              <a:t> is making good progress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 data'!$A$11:$B$11</c:f>
              <c:strCache>
                <c:ptCount val="2"/>
                <c:pt idx="0">
                  <c:v>My child is making good progress at this school</c:v>
                </c:pt>
                <c:pt idx="1">
                  <c:v>Nov-17</c:v>
                </c:pt>
              </c:strCache>
            </c:strRef>
          </c:tx>
          <c:spPr>
            <a:solidFill>
              <a:schemeClr val="accent1"/>
            </a:solidFill>
            <a:ln>
              <a:noFill/>
            </a:ln>
            <a:effectLst/>
          </c:spPr>
          <c:invertIfNegative val="0"/>
          <c:cat>
            <c:strRef>
              <c:f>'Comparison data'!$C$10:$G$10</c:f>
              <c:strCache>
                <c:ptCount val="5"/>
                <c:pt idx="0">
                  <c:v>Strongly agree</c:v>
                </c:pt>
                <c:pt idx="1">
                  <c:v>Agree</c:v>
                </c:pt>
                <c:pt idx="2">
                  <c:v>Don't know</c:v>
                </c:pt>
                <c:pt idx="3">
                  <c:v>Disagree</c:v>
                </c:pt>
                <c:pt idx="4">
                  <c:v>Strongly disagree</c:v>
                </c:pt>
              </c:strCache>
            </c:strRef>
          </c:cat>
          <c:val>
            <c:numRef>
              <c:f>'Comparison data'!$C$11:$G$11</c:f>
              <c:numCache>
                <c:formatCode>0%</c:formatCode>
                <c:ptCount val="5"/>
                <c:pt idx="0">
                  <c:v>0.53658536585365857</c:v>
                </c:pt>
                <c:pt idx="1">
                  <c:v>0.46341463414634149</c:v>
                </c:pt>
                <c:pt idx="2">
                  <c:v>0</c:v>
                </c:pt>
                <c:pt idx="3">
                  <c:v>0</c:v>
                </c:pt>
                <c:pt idx="4">
                  <c:v>0</c:v>
                </c:pt>
              </c:numCache>
            </c:numRef>
          </c:val>
          <c:extLst>
            <c:ext xmlns:c16="http://schemas.microsoft.com/office/drawing/2014/chart" uri="{C3380CC4-5D6E-409C-BE32-E72D297353CC}">
              <c16:uniqueId val="{00000000-E093-4DEC-B49D-BAB6178C1BE8}"/>
            </c:ext>
          </c:extLst>
        </c:ser>
        <c:ser>
          <c:idx val="1"/>
          <c:order val="1"/>
          <c:tx>
            <c:strRef>
              <c:f>'Comparison data'!$A$12:$B$12</c:f>
              <c:strCache>
                <c:ptCount val="2"/>
                <c:pt idx="0">
                  <c:v>My child is making good progress at this school</c:v>
                </c:pt>
                <c:pt idx="1">
                  <c:v>Nov-16</c:v>
                </c:pt>
              </c:strCache>
            </c:strRef>
          </c:tx>
          <c:spPr>
            <a:solidFill>
              <a:schemeClr val="accent2"/>
            </a:solidFill>
            <a:ln>
              <a:noFill/>
            </a:ln>
            <a:effectLst/>
          </c:spPr>
          <c:invertIfNegative val="0"/>
          <c:cat>
            <c:strRef>
              <c:f>'Comparison data'!$C$10:$G$10</c:f>
              <c:strCache>
                <c:ptCount val="5"/>
                <c:pt idx="0">
                  <c:v>Strongly agree</c:v>
                </c:pt>
                <c:pt idx="1">
                  <c:v>Agree</c:v>
                </c:pt>
                <c:pt idx="2">
                  <c:v>Don't know</c:v>
                </c:pt>
                <c:pt idx="3">
                  <c:v>Disagree</c:v>
                </c:pt>
                <c:pt idx="4">
                  <c:v>Strongly disagree</c:v>
                </c:pt>
              </c:strCache>
            </c:strRef>
          </c:cat>
          <c:val>
            <c:numRef>
              <c:f>'Comparison data'!$C$12:$G$12</c:f>
              <c:numCache>
                <c:formatCode>0%</c:formatCode>
                <c:ptCount val="5"/>
                <c:pt idx="0">
                  <c:v>0.4</c:v>
                </c:pt>
                <c:pt idx="1">
                  <c:v>0.5</c:v>
                </c:pt>
                <c:pt idx="2">
                  <c:v>0.05</c:v>
                </c:pt>
                <c:pt idx="3">
                  <c:v>0.03</c:v>
                </c:pt>
                <c:pt idx="4">
                  <c:v>0.02</c:v>
                </c:pt>
              </c:numCache>
            </c:numRef>
          </c:val>
          <c:extLst>
            <c:ext xmlns:c16="http://schemas.microsoft.com/office/drawing/2014/chart" uri="{C3380CC4-5D6E-409C-BE32-E72D297353CC}">
              <c16:uniqueId val="{00000001-E093-4DEC-B49D-BAB6178C1BE8}"/>
            </c:ext>
          </c:extLst>
        </c:ser>
        <c:ser>
          <c:idx val="2"/>
          <c:order val="2"/>
          <c:tx>
            <c:strRef>
              <c:f>'Comparison data'!$A$13:$B$13</c:f>
              <c:strCache>
                <c:ptCount val="2"/>
                <c:pt idx="0">
                  <c:v>My child is making good progress at this school</c:v>
                </c:pt>
                <c:pt idx="1">
                  <c:v>Apr-16</c:v>
                </c:pt>
              </c:strCache>
            </c:strRef>
          </c:tx>
          <c:spPr>
            <a:solidFill>
              <a:schemeClr val="accent3"/>
            </a:solidFill>
            <a:ln>
              <a:noFill/>
            </a:ln>
            <a:effectLst/>
          </c:spPr>
          <c:invertIfNegative val="0"/>
          <c:cat>
            <c:strRef>
              <c:f>'Comparison data'!$C$10:$G$10</c:f>
              <c:strCache>
                <c:ptCount val="5"/>
                <c:pt idx="0">
                  <c:v>Strongly agree</c:v>
                </c:pt>
                <c:pt idx="1">
                  <c:v>Agree</c:v>
                </c:pt>
                <c:pt idx="2">
                  <c:v>Don't know</c:v>
                </c:pt>
                <c:pt idx="3">
                  <c:v>Disagree</c:v>
                </c:pt>
                <c:pt idx="4">
                  <c:v>Strongly disagree</c:v>
                </c:pt>
              </c:strCache>
            </c:strRef>
          </c:cat>
          <c:val>
            <c:numRef>
              <c:f>'Comparison data'!$C$13:$G$13</c:f>
              <c:numCache>
                <c:formatCode>0%</c:formatCode>
                <c:ptCount val="5"/>
                <c:pt idx="0">
                  <c:v>0.21</c:v>
                </c:pt>
                <c:pt idx="1">
                  <c:v>0.51</c:v>
                </c:pt>
                <c:pt idx="2">
                  <c:v>0.02</c:v>
                </c:pt>
                <c:pt idx="3">
                  <c:v>0.16</c:v>
                </c:pt>
                <c:pt idx="4">
                  <c:v>0.1</c:v>
                </c:pt>
              </c:numCache>
            </c:numRef>
          </c:val>
          <c:extLst>
            <c:ext xmlns:c16="http://schemas.microsoft.com/office/drawing/2014/chart" uri="{C3380CC4-5D6E-409C-BE32-E72D297353CC}">
              <c16:uniqueId val="{00000002-E093-4DEC-B49D-BAB6178C1BE8}"/>
            </c:ext>
          </c:extLst>
        </c:ser>
        <c:dLbls>
          <c:showLegendKey val="0"/>
          <c:showVal val="0"/>
          <c:showCatName val="0"/>
          <c:showSerName val="0"/>
          <c:showPercent val="0"/>
          <c:showBubbleSize val="0"/>
        </c:dLbls>
        <c:gapWidth val="182"/>
        <c:axId val="541629792"/>
        <c:axId val="541634056"/>
      </c:barChart>
      <c:catAx>
        <c:axId val="541629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634056"/>
        <c:crosses val="autoZero"/>
        <c:auto val="1"/>
        <c:lblAlgn val="ctr"/>
        <c:lblOffset val="100"/>
        <c:noMultiLvlLbl val="0"/>
      </c:catAx>
      <c:valAx>
        <c:axId val="5416340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62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My child feels well looked</a:t>
            </a:r>
            <a:r>
              <a:rPr lang="en-GB" baseline="0"/>
              <a:t> after</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 data'!$A$15:$B$15</c:f>
              <c:strCache>
                <c:ptCount val="2"/>
                <c:pt idx="0">
                  <c:v>My child feels well looked after at this school</c:v>
                </c:pt>
                <c:pt idx="1">
                  <c:v>Nov-17</c:v>
                </c:pt>
              </c:strCache>
            </c:strRef>
          </c:tx>
          <c:spPr>
            <a:solidFill>
              <a:schemeClr val="accent1"/>
            </a:solidFill>
            <a:ln>
              <a:noFill/>
            </a:ln>
            <a:effectLst/>
          </c:spPr>
          <c:invertIfNegative val="0"/>
          <c:cat>
            <c:strRef>
              <c:f>'Comparison data'!$C$14:$G$14</c:f>
              <c:strCache>
                <c:ptCount val="5"/>
                <c:pt idx="0">
                  <c:v>Strongly agree</c:v>
                </c:pt>
                <c:pt idx="1">
                  <c:v>Agree</c:v>
                </c:pt>
                <c:pt idx="2">
                  <c:v>Don't know</c:v>
                </c:pt>
                <c:pt idx="3">
                  <c:v>Disagree</c:v>
                </c:pt>
                <c:pt idx="4">
                  <c:v>Strongly disagree</c:v>
                </c:pt>
              </c:strCache>
            </c:strRef>
          </c:cat>
          <c:val>
            <c:numRef>
              <c:f>'Comparison data'!$C$15:$G$15</c:f>
              <c:numCache>
                <c:formatCode>0%</c:formatCode>
                <c:ptCount val="5"/>
                <c:pt idx="0">
                  <c:v>0.6</c:v>
                </c:pt>
                <c:pt idx="1">
                  <c:v>0.4</c:v>
                </c:pt>
                <c:pt idx="2">
                  <c:v>0</c:v>
                </c:pt>
                <c:pt idx="3">
                  <c:v>0</c:v>
                </c:pt>
                <c:pt idx="4">
                  <c:v>0</c:v>
                </c:pt>
              </c:numCache>
            </c:numRef>
          </c:val>
          <c:extLst>
            <c:ext xmlns:c16="http://schemas.microsoft.com/office/drawing/2014/chart" uri="{C3380CC4-5D6E-409C-BE32-E72D297353CC}">
              <c16:uniqueId val="{00000000-B646-4A0F-B137-2147E864D764}"/>
            </c:ext>
          </c:extLst>
        </c:ser>
        <c:ser>
          <c:idx val="1"/>
          <c:order val="1"/>
          <c:tx>
            <c:strRef>
              <c:f>'Comparison data'!$A$16:$B$16</c:f>
              <c:strCache>
                <c:ptCount val="2"/>
                <c:pt idx="0">
                  <c:v>My child feels well looked after at this school</c:v>
                </c:pt>
                <c:pt idx="1">
                  <c:v>Nov-16</c:v>
                </c:pt>
              </c:strCache>
            </c:strRef>
          </c:tx>
          <c:spPr>
            <a:solidFill>
              <a:schemeClr val="accent2"/>
            </a:solidFill>
            <a:ln>
              <a:noFill/>
            </a:ln>
            <a:effectLst/>
          </c:spPr>
          <c:invertIfNegative val="0"/>
          <c:cat>
            <c:strRef>
              <c:f>'Comparison data'!$C$14:$G$14</c:f>
              <c:strCache>
                <c:ptCount val="5"/>
                <c:pt idx="0">
                  <c:v>Strongly agree</c:v>
                </c:pt>
                <c:pt idx="1">
                  <c:v>Agree</c:v>
                </c:pt>
                <c:pt idx="2">
                  <c:v>Don't know</c:v>
                </c:pt>
                <c:pt idx="3">
                  <c:v>Disagree</c:v>
                </c:pt>
                <c:pt idx="4">
                  <c:v>Strongly disagree</c:v>
                </c:pt>
              </c:strCache>
            </c:strRef>
          </c:cat>
          <c:val>
            <c:numRef>
              <c:f>'Comparison data'!$C$16:$G$16</c:f>
              <c:numCache>
                <c:formatCode>0%</c:formatCode>
                <c:ptCount val="5"/>
                <c:pt idx="0">
                  <c:v>0.41</c:v>
                </c:pt>
                <c:pt idx="1">
                  <c:v>0.53</c:v>
                </c:pt>
                <c:pt idx="2">
                  <c:v>0.02</c:v>
                </c:pt>
                <c:pt idx="3">
                  <c:v>0.03</c:v>
                </c:pt>
                <c:pt idx="4">
                  <c:v>0.02</c:v>
                </c:pt>
              </c:numCache>
            </c:numRef>
          </c:val>
          <c:extLst>
            <c:ext xmlns:c16="http://schemas.microsoft.com/office/drawing/2014/chart" uri="{C3380CC4-5D6E-409C-BE32-E72D297353CC}">
              <c16:uniqueId val="{00000001-B646-4A0F-B137-2147E864D764}"/>
            </c:ext>
          </c:extLst>
        </c:ser>
        <c:ser>
          <c:idx val="2"/>
          <c:order val="2"/>
          <c:tx>
            <c:strRef>
              <c:f>'Comparison data'!$A$17:$B$17</c:f>
              <c:strCache>
                <c:ptCount val="2"/>
                <c:pt idx="0">
                  <c:v>My child feels well looked after at this school</c:v>
                </c:pt>
                <c:pt idx="1">
                  <c:v>Apr-16</c:v>
                </c:pt>
              </c:strCache>
            </c:strRef>
          </c:tx>
          <c:spPr>
            <a:solidFill>
              <a:schemeClr val="accent3"/>
            </a:solidFill>
            <a:ln>
              <a:noFill/>
            </a:ln>
            <a:effectLst/>
          </c:spPr>
          <c:invertIfNegative val="0"/>
          <c:cat>
            <c:strRef>
              <c:f>'Comparison data'!$C$14:$G$14</c:f>
              <c:strCache>
                <c:ptCount val="5"/>
                <c:pt idx="0">
                  <c:v>Strongly agree</c:v>
                </c:pt>
                <c:pt idx="1">
                  <c:v>Agree</c:v>
                </c:pt>
                <c:pt idx="2">
                  <c:v>Don't know</c:v>
                </c:pt>
                <c:pt idx="3">
                  <c:v>Disagree</c:v>
                </c:pt>
                <c:pt idx="4">
                  <c:v>Strongly disagree</c:v>
                </c:pt>
              </c:strCache>
            </c:strRef>
          </c:cat>
          <c:val>
            <c:numRef>
              <c:f>'Comparison data'!$C$17:$G$17</c:f>
              <c:numCache>
                <c:formatCode>0%</c:formatCode>
                <c:ptCount val="5"/>
                <c:pt idx="0">
                  <c:v>0.41</c:v>
                </c:pt>
                <c:pt idx="1">
                  <c:v>0.38</c:v>
                </c:pt>
                <c:pt idx="2">
                  <c:v>0.03</c:v>
                </c:pt>
                <c:pt idx="3">
                  <c:v>0.1</c:v>
                </c:pt>
                <c:pt idx="4">
                  <c:v>0.08</c:v>
                </c:pt>
              </c:numCache>
            </c:numRef>
          </c:val>
          <c:extLst>
            <c:ext xmlns:c16="http://schemas.microsoft.com/office/drawing/2014/chart" uri="{C3380CC4-5D6E-409C-BE32-E72D297353CC}">
              <c16:uniqueId val="{00000002-B646-4A0F-B137-2147E864D764}"/>
            </c:ext>
          </c:extLst>
        </c:ser>
        <c:dLbls>
          <c:showLegendKey val="0"/>
          <c:showVal val="0"/>
          <c:showCatName val="0"/>
          <c:showSerName val="0"/>
          <c:showPercent val="0"/>
          <c:showBubbleSize val="0"/>
        </c:dLbls>
        <c:gapWidth val="182"/>
        <c:axId val="394917048"/>
        <c:axId val="394921640"/>
      </c:barChart>
      <c:catAx>
        <c:axId val="394917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921640"/>
        <c:crosses val="autoZero"/>
        <c:auto val="1"/>
        <c:lblAlgn val="ctr"/>
        <c:lblOffset val="100"/>
        <c:noMultiLvlLbl val="0"/>
      </c:catAx>
      <c:valAx>
        <c:axId val="3949216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9170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My</a:t>
            </a:r>
            <a:r>
              <a:rPr lang="en-GB" baseline="0"/>
              <a:t> child is taught well at this school</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 data'!$A$19:$B$19</c:f>
              <c:strCache>
                <c:ptCount val="2"/>
                <c:pt idx="0">
                  <c:v>My child is taught well at this school</c:v>
                </c:pt>
                <c:pt idx="1">
                  <c:v>Nov-17</c:v>
                </c:pt>
              </c:strCache>
            </c:strRef>
          </c:tx>
          <c:spPr>
            <a:solidFill>
              <a:schemeClr val="accent1"/>
            </a:solidFill>
            <a:ln>
              <a:noFill/>
            </a:ln>
            <a:effectLst/>
          </c:spPr>
          <c:invertIfNegative val="0"/>
          <c:cat>
            <c:strRef>
              <c:f>'Comparison data'!$C$18:$G$18</c:f>
              <c:strCache>
                <c:ptCount val="5"/>
                <c:pt idx="0">
                  <c:v>Strongly agree</c:v>
                </c:pt>
                <c:pt idx="1">
                  <c:v>Agree</c:v>
                </c:pt>
                <c:pt idx="2">
                  <c:v>Don't know</c:v>
                </c:pt>
                <c:pt idx="3">
                  <c:v>Disagree</c:v>
                </c:pt>
                <c:pt idx="4">
                  <c:v>Strongly disagree</c:v>
                </c:pt>
              </c:strCache>
            </c:strRef>
          </c:cat>
          <c:val>
            <c:numRef>
              <c:f>'Comparison data'!$C$19:$G$19</c:f>
              <c:numCache>
                <c:formatCode>0%</c:formatCode>
                <c:ptCount val="5"/>
                <c:pt idx="0">
                  <c:v>0.58536585365853655</c:v>
                </c:pt>
                <c:pt idx="1">
                  <c:v>0.41463414634146339</c:v>
                </c:pt>
                <c:pt idx="2">
                  <c:v>0</c:v>
                </c:pt>
                <c:pt idx="3">
                  <c:v>0</c:v>
                </c:pt>
                <c:pt idx="4">
                  <c:v>0</c:v>
                </c:pt>
              </c:numCache>
            </c:numRef>
          </c:val>
          <c:extLst>
            <c:ext xmlns:c16="http://schemas.microsoft.com/office/drawing/2014/chart" uri="{C3380CC4-5D6E-409C-BE32-E72D297353CC}">
              <c16:uniqueId val="{00000000-BD65-4FAC-86CB-818D4BCFCA5B}"/>
            </c:ext>
          </c:extLst>
        </c:ser>
        <c:ser>
          <c:idx val="1"/>
          <c:order val="1"/>
          <c:tx>
            <c:strRef>
              <c:f>'Comparison data'!$A$20:$B$20</c:f>
              <c:strCache>
                <c:ptCount val="2"/>
                <c:pt idx="0">
                  <c:v>My child is taught well at this school</c:v>
                </c:pt>
                <c:pt idx="1">
                  <c:v>Nov-16</c:v>
                </c:pt>
              </c:strCache>
            </c:strRef>
          </c:tx>
          <c:spPr>
            <a:solidFill>
              <a:schemeClr val="accent2"/>
            </a:solidFill>
            <a:ln>
              <a:noFill/>
            </a:ln>
            <a:effectLst/>
          </c:spPr>
          <c:invertIfNegative val="0"/>
          <c:cat>
            <c:strRef>
              <c:f>'Comparison data'!$C$18:$G$18</c:f>
              <c:strCache>
                <c:ptCount val="5"/>
                <c:pt idx="0">
                  <c:v>Strongly agree</c:v>
                </c:pt>
                <c:pt idx="1">
                  <c:v>Agree</c:v>
                </c:pt>
                <c:pt idx="2">
                  <c:v>Don't know</c:v>
                </c:pt>
                <c:pt idx="3">
                  <c:v>Disagree</c:v>
                </c:pt>
                <c:pt idx="4">
                  <c:v>Strongly disagree</c:v>
                </c:pt>
              </c:strCache>
            </c:strRef>
          </c:cat>
          <c:val>
            <c:numRef>
              <c:f>'Comparison data'!$C$20:$G$20</c:f>
              <c:numCache>
                <c:formatCode>0%</c:formatCode>
                <c:ptCount val="5"/>
                <c:pt idx="0">
                  <c:v>0.5</c:v>
                </c:pt>
                <c:pt idx="1">
                  <c:v>0.44</c:v>
                </c:pt>
                <c:pt idx="2">
                  <c:v>0.03</c:v>
                </c:pt>
                <c:pt idx="3">
                  <c:v>0.02</c:v>
                </c:pt>
                <c:pt idx="4">
                  <c:v>0.01</c:v>
                </c:pt>
              </c:numCache>
            </c:numRef>
          </c:val>
          <c:extLst>
            <c:ext xmlns:c16="http://schemas.microsoft.com/office/drawing/2014/chart" uri="{C3380CC4-5D6E-409C-BE32-E72D297353CC}">
              <c16:uniqueId val="{00000001-BD65-4FAC-86CB-818D4BCFCA5B}"/>
            </c:ext>
          </c:extLst>
        </c:ser>
        <c:ser>
          <c:idx val="2"/>
          <c:order val="2"/>
          <c:tx>
            <c:strRef>
              <c:f>'Comparison data'!$A$21:$B$21</c:f>
              <c:strCache>
                <c:ptCount val="2"/>
                <c:pt idx="0">
                  <c:v>My child is taught well at this school</c:v>
                </c:pt>
                <c:pt idx="1">
                  <c:v>Apr-16</c:v>
                </c:pt>
              </c:strCache>
            </c:strRef>
          </c:tx>
          <c:spPr>
            <a:solidFill>
              <a:schemeClr val="accent3"/>
            </a:solidFill>
            <a:ln>
              <a:noFill/>
            </a:ln>
            <a:effectLst/>
          </c:spPr>
          <c:invertIfNegative val="0"/>
          <c:cat>
            <c:strRef>
              <c:f>'Comparison data'!$C$18:$G$18</c:f>
              <c:strCache>
                <c:ptCount val="5"/>
                <c:pt idx="0">
                  <c:v>Strongly agree</c:v>
                </c:pt>
                <c:pt idx="1">
                  <c:v>Agree</c:v>
                </c:pt>
                <c:pt idx="2">
                  <c:v>Don't know</c:v>
                </c:pt>
                <c:pt idx="3">
                  <c:v>Disagree</c:v>
                </c:pt>
                <c:pt idx="4">
                  <c:v>Strongly disagree</c:v>
                </c:pt>
              </c:strCache>
            </c:strRef>
          </c:cat>
          <c:val>
            <c:numRef>
              <c:f>'Comparison data'!$C$21:$G$21</c:f>
              <c:numCache>
                <c:formatCode>0%</c:formatCode>
                <c:ptCount val="5"/>
                <c:pt idx="0">
                  <c:v>0.2</c:v>
                </c:pt>
                <c:pt idx="1">
                  <c:v>0.43</c:v>
                </c:pt>
                <c:pt idx="2">
                  <c:v>0.02</c:v>
                </c:pt>
                <c:pt idx="3">
                  <c:v>0.2</c:v>
                </c:pt>
                <c:pt idx="4">
                  <c:v>0.16</c:v>
                </c:pt>
              </c:numCache>
            </c:numRef>
          </c:val>
          <c:extLst>
            <c:ext xmlns:c16="http://schemas.microsoft.com/office/drawing/2014/chart" uri="{C3380CC4-5D6E-409C-BE32-E72D297353CC}">
              <c16:uniqueId val="{00000002-BD65-4FAC-86CB-818D4BCFCA5B}"/>
            </c:ext>
          </c:extLst>
        </c:ser>
        <c:dLbls>
          <c:showLegendKey val="0"/>
          <c:showVal val="0"/>
          <c:showCatName val="0"/>
          <c:showSerName val="0"/>
          <c:showPercent val="0"/>
          <c:showBubbleSize val="0"/>
        </c:dLbls>
        <c:gapWidth val="182"/>
        <c:axId val="394279512"/>
        <c:axId val="394273608"/>
      </c:barChart>
      <c:catAx>
        <c:axId val="394279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273608"/>
        <c:crosses val="autoZero"/>
        <c:auto val="1"/>
        <c:lblAlgn val="ctr"/>
        <c:lblOffset val="100"/>
        <c:noMultiLvlLbl val="0"/>
      </c:catAx>
      <c:valAx>
        <c:axId val="3942736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279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My child receives appropriat</a:t>
            </a:r>
            <a:r>
              <a:rPr lang="en-GB" baseline="0"/>
              <a:t>e homework for their age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298023609914709"/>
          <c:y val="0.20323966613178093"/>
          <c:w val="0.71819160509404756"/>
          <c:h val="0.67880384620168921"/>
        </c:manualLayout>
      </c:layout>
      <c:barChart>
        <c:barDir val="bar"/>
        <c:grouping val="clustered"/>
        <c:varyColors val="0"/>
        <c:ser>
          <c:idx val="0"/>
          <c:order val="0"/>
          <c:tx>
            <c:strRef>
              <c:f>'Comparison data'!$A$23:$B$23</c:f>
              <c:strCache>
                <c:ptCount val="2"/>
                <c:pt idx="0">
                  <c:v>My child received appropriate homework for their age</c:v>
                </c:pt>
                <c:pt idx="1">
                  <c:v>Nov-17</c:v>
                </c:pt>
              </c:strCache>
            </c:strRef>
          </c:tx>
          <c:spPr>
            <a:solidFill>
              <a:schemeClr val="accent1"/>
            </a:solidFill>
            <a:ln>
              <a:noFill/>
            </a:ln>
            <a:effectLst/>
          </c:spPr>
          <c:invertIfNegative val="0"/>
          <c:cat>
            <c:strRef>
              <c:f>'Comparison data'!$C$22:$G$22</c:f>
              <c:strCache>
                <c:ptCount val="5"/>
                <c:pt idx="0">
                  <c:v>Strongly agree</c:v>
                </c:pt>
                <c:pt idx="1">
                  <c:v>Agree</c:v>
                </c:pt>
                <c:pt idx="2">
                  <c:v>Don't know</c:v>
                </c:pt>
                <c:pt idx="3">
                  <c:v>Disagree</c:v>
                </c:pt>
                <c:pt idx="4">
                  <c:v>Strongly disagree</c:v>
                </c:pt>
              </c:strCache>
            </c:strRef>
          </c:cat>
          <c:val>
            <c:numRef>
              <c:f>'Comparison data'!$C$23:$G$23</c:f>
              <c:numCache>
                <c:formatCode>0%</c:formatCode>
                <c:ptCount val="5"/>
                <c:pt idx="0">
                  <c:v>0.46341463414634149</c:v>
                </c:pt>
                <c:pt idx="1">
                  <c:v>0.48780487804878048</c:v>
                </c:pt>
                <c:pt idx="2">
                  <c:v>2.4390243902439025E-2</c:v>
                </c:pt>
                <c:pt idx="3">
                  <c:v>2.4390243902439025E-2</c:v>
                </c:pt>
                <c:pt idx="4">
                  <c:v>0</c:v>
                </c:pt>
              </c:numCache>
            </c:numRef>
          </c:val>
          <c:extLst>
            <c:ext xmlns:c16="http://schemas.microsoft.com/office/drawing/2014/chart" uri="{C3380CC4-5D6E-409C-BE32-E72D297353CC}">
              <c16:uniqueId val="{00000000-234B-46F0-8CAF-61ACE1D763EC}"/>
            </c:ext>
          </c:extLst>
        </c:ser>
        <c:ser>
          <c:idx val="1"/>
          <c:order val="1"/>
          <c:tx>
            <c:strRef>
              <c:f>'Comparison data'!$A$24:$B$24</c:f>
              <c:strCache>
                <c:ptCount val="2"/>
                <c:pt idx="0">
                  <c:v>My child received appropriate homework for their age</c:v>
                </c:pt>
                <c:pt idx="1">
                  <c:v>Nov-16</c:v>
                </c:pt>
              </c:strCache>
            </c:strRef>
          </c:tx>
          <c:spPr>
            <a:solidFill>
              <a:schemeClr val="accent2"/>
            </a:solidFill>
            <a:ln>
              <a:noFill/>
            </a:ln>
            <a:effectLst/>
          </c:spPr>
          <c:invertIfNegative val="0"/>
          <c:cat>
            <c:strRef>
              <c:f>'Comparison data'!$C$22:$G$22</c:f>
              <c:strCache>
                <c:ptCount val="5"/>
                <c:pt idx="0">
                  <c:v>Strongly agree</c:v>
                </c:pt>
                <c:pt idx="1">
                  <c:v>Agree</c:v>
                </c:pt>
                <c:pt idx="2">
                  <c:v>Don't know</c:v>
                </c:pt>
                <c:pt idx="3">
                  <c:v>Disagree</c:v>
                </c:pt>
                <c:pt idx="4">
                  <c:v>Strongly disagree</c:v>
                </c:pt>
              </c:strCache>
            </c:strRef>
          </c:cat>
          <c:val>
            <c:numRef>
              <c:f>'Comparison data'!$C$24:$G$24</c:f>
              <c:numCache>
                <c:formatCode>0%</c:formatCode>
                <c:ptCount val="5"/>
                <c:pt idx="0">
                  <c:v>0.44</c:v>
                </c:pt>
                <c:pt idx="1">
                  <c:v>0.45</c:v>
                </c:pt>
                <c:pt idx="2">
                  <c:v>0.05</c:v>
                </c:pt>
                <c:pt idx="3">
                  <c:v>0.04</c:v>
                </c:pt>
                <c:pt idx="4">
                  <c:v>0.02</c:v>
                </c:pt>
              </c:numCache>
            </c:numRef>
          </c:val>
          <c:extLst>
            <c:ext xmlns:c16="http://schemas.microsoft.com/office/drawing/2014/chart" uri="{C3380CC4-5D6E-409C-BE32-E72D297353CC}">
              <c16:uniqueId val="{00000001-234B-46F0-8CAF-61ACE1D763EC}"/>
            </c:ext>
          </c:extLst>
        </c:ser>
        <c:ser>
          <c:idx val="2"/>
          <c:order val="2"/>
          <c:tx>
            <c:strRef>
              <c:f>'Comparison data'!$A$25:$B$25</c:f>
              <c:strCache>
                <c:ptCount val="2"/>
                <c:pt idx="0">
                  <c:v>My child received appropriate homework for their age</c:v>
                </c:pt>
                <c:pt idx="1">
                  <c:v>Apr-16</c:v>
                </c:pt>
              </c:strCache>
            </c:strRef>
          </c:tx>
          <c:spPr>
            <a:solidFill>
              <a:schemeClr val="accent3"/>
            </a:solidFill>
            <a:ln>
              <a:noFill/>
            </a:ln>
            <a:effectLst/>
          </c:spPr>
          <c:invertIfNegative val="0"/>
          <c:cat>
            <c:strRef>
              <c:f>'Comparison data'!$C$22:$G$22</c:f>
              <c:strCache>
                <c:ptCount val="5"/>
                <c:pt idx="0">
                  <c:v>Strongly agree</c:v>
                </c:pt>
                <c:pt idx="1">
                  <c:v>Agree</c:v>
                </c:pt>
                <c:pt idx="2">
                  <c:v>Don't know</c:v>
                </c:pt>
                <c:pt idx="3">
                  <c:v>Disagree</c:v>
                </c:pt>
                <c:pt idx="4">
                  <c:v>Strongly disagree</c:v>
                </c:pt>
              </c:strCache>
            </c:strRef>
          </c:cat>
          <c:val>
            <c:numRef>
              <c:f>'Comparison data'!$C$25:$G$25</c:f>
              <c:numCache>
                <c:formatCode>0%</c:formatCode>
                <c:ptCount val="5"/>
                <c:pt idx="0">
                  <c:v>0.25</c:v>
                </c:pt>
                <c:pt idx="1">
                  <c:v>0.44</c:v>
                </c:pt>
                <c:pt idx="2">
                  <c:v>0.08</c:v>
                </c:pt>
                <c:pt idx="3">
                  <c:v>0.2</c:v>
                </c:pt>
                <c:pt idx="4">
                  <c:v>0.03</c:v>
                </c:pt>
              </c:numCache>
            </c:numRef>
          </c:val>
          <c:extLst>
            <c:ext xmlns:c16="http://schemas.microsoft.com/office/drawing/2014/chart" uri="{C3380CC4-5D6E-409C-BE32-E72D297353CC}">
              <c16:uniqueId val="{00000002-234B-46F0-8CAF-61ACE1D763EC}"/>
            </c:ext>
          </c:extLst>
        </c:ser>
        <c:dLbls>
          <c:showLegendKey val="0"/>
          <c:showVal val="0"/>
          <c:showCatName val="0"/>
          <c:showSerName val="0"/>
          <c:showPercent val="0"/>
          <c:showBubbleSize val="0"/>
        </c:dLbls>
        <c:gapWidth val="182"/>
        <c:axId val="399467296"/>
        <c:axId val="399467952"/>
      </c:barChart>
      <c:catAx>
        <c:axId val="399467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9467952"/>
        <c:crosses val="autoZero"/>
        <c:auto val="1"/>
        <c:lblAlgn val="ctr"/>
        <c:lblOffset val="100"/>
        <c:noMultiLvlLbl val="0"/>
      </c:catAx>
      <c:valAx>
        <c:axId val="3994679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9467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This school informs</a:t>
            </a:r>
            <a:r>
              <a:rPr lang="en-GB" baseline="0"/>
              <a:t> me about my child's targets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'Comparison data'!$A$27:$B$27</c:f>
              <c:strCache>
                <c:ptCount val="2"/>
                <c:pt idx="0">
                  <c:v>The school informs me about my child's targets and what I can do to help</c:v>
                </c:pt>
                <c:pt idx="1">
                  <c:v>Nov-17</c:v>
                </c:pt>
              </c:strCache>
            </c:strRef>
          </c:tx>
          <c:spPr>
            <a:solidFill>
              <a:schemeClr val="accent1"/>
            </a:solidFill>
            <a:ln>
              <a:noFill/>
            </a:ln>
            <a:effectLst/>
          </c:spPr>
          <c:invertIfNegative val="0"/>
          <c:cat>
            <c:strRef>
              <c:f>'Comparison data'!$C$26:$G$26</c:f>
              <c:strCache>
                <c:ptCount val="5"/>
                <c:pt idx="0">
                  <c:v>Strongly agree</c:v>
                </c:pt>
                <c:pt idx="1">
                  <c:v>Agree</c:v>
                </c:pt>
                <c:pt idx="2">
                  <c:v>Don't know</c:v>
                </c:pt>
                <c:pt idx="3">
                  <c:v>Disagree</c:v>
                </c:pt>
                <c:pt idx="4">
                  <c:v>Strongly disagree</c:v>
                </c:pt>
              </c:strCache>
            </c:strRef>
          </c:cat>
          <c:val>
            <c:numRef>
              <c:f>'Comparison data'!$C$27:$G$27</c:f>
              <c:numCache>
                <c:formatCode>0%</c:formatCode>
                <c:ptCount val="5"/>
                <c:pt idx="0">
                  <c:v>0.43902439024390244</c:v>
                </c:pt>
                <c:pt idx="1">
                  <c:v>0.48780487804878048</c:v>
                </c:pt>
                <c:pt idx="2">
                  <c:v>0</c:v>
                </c:pt>
                <c:pt idx="3">
                  <c:v>4.878048780487805E-2</c:v>
                </c:pt>
                <c:pt idx="4">
                  <c:v>2.4390243902439025E-2</c:v>
                </c:pt>
              </c:numCache>
            </c:numRef>
          </c:val>
          <c:extLst>
            <c:ext xmlns:c16="http://schemas.microsoft.com/office/drawing/2014/chart" uri="{C3380CC4-5D6E-409C-BE32-E72D297353CC}">
              <c16:uniqueId val="{00000000-C28D-48F5-B6A5-A6886B6EC886}"/>
            </c:ext>
          </c:extLst>
        </c:ser>
        <c:ser>
          <c:idx val="1"/>
          <c:order val="1"/>
          <c:tx>
            <c:strRef>
              <c:f>'Comparison data'!$A$28:$B$28</c:f>
              <c:strCache>
                <c:ptCount val="2"/>
                <c:pt idx="0">
                  <c:v>The school informs me about my child's targets and what I can do to help</c:v>
                </c:pt>
                <c:pt idx="1">
                  <c:v>Nov-16</c:v>
                </c:pt>
              </c:strCache>
            </c:strRef>
          </c:tx>
          <c:spPr>
            <a:solidFill>
              <a:schemeClr val="accent2"/>
            </a:solidFill>
            <a:ln>
              <a:noFill/>
            </a:ln>
            <a:effectLst/>
          </c:spPr>
          <c:invertIfNegative val="0"/>
          <c:cat>
            <c:strRef>
              <c:f>'Comparison data'!$C$26:$G$26</c:f>
              <c:strCache>
                <c:ptCount val="5"/>
                <c:pt idx="0">
                  <c:v>Strongly agree</c:v>
                </c:pt>
                <c:pt idx="1">
                  <c:v>Agree</c:v>
                </c:pt>
                <c:pt idx="2">
                  <c:v>Don't know</c:v>
                </c:pt>
                <c:pt idx="3">
                  <c:v>Disagree</c:v>
                </c:pt>
                <c:pt idx="4">
                  <c:v>Strongly disagree</c:v>
                </c:pt>
              </c:strCache>
            </c:strRef>
          </c:cat>
          <c:val>
            <c:numRef>
              <c:f>'Comparison data'!$C$28:$G$28</c:f>
              <c:numCache>
                <c:formatCode>0%</c:formatCode>
                <c:ptCount val="5"/>
                <c:pt idx="0">
                  <c:v>0.43</c:v>
                </c:pt>
                <c:pt idx="1">
                  <c:v>0.5</c:v>
                </c:pt>
                <c:pt idx="2">
                  <c:v>0.01</c:v>
                </c:pt>
                <c:pt idx="3">
                  <c:v>0.05</c:v>
                </c:pt>
                <c:pt idx="4">
                  <c:v>0.01</c:v>
                </c:pt>
              </c:numCache>
            </c:numRef>
          </c:val>
          <c:extLst>
            <c:ext xmlns:c16="http://schemas.microsoft.com/office/drawing/2014/chart" uri="{C3380CC4-5D6E-409C-BE32-E72D297353CC}">
              <c16:uniqueId val="{00000001-C28D-48F5-B6A5-A6886B6EC886}"/>
            </c:ext>
          </c:extLst>
        </c:ser>
        <c:dLbls>
          <c:showLegendKey val="0"/>
          <c:showVal val="0"/>
          <c:showCatName val="0"/>
          <c:showSerName val="0"/>
          <c:showPercent val="0"/>
          <c:showBubbleSize val="0"/>
        </c:dLbls>
        <c:gapWidth val="182"/>
        <c:axId val="394548616"/>
        <c:axId val="394549272"/>
      </c:barChart>
      <c:catAx>
        <c:axId val="394548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549272"/>
        <c:crosses val="autoZero"/>
        <c:auto val="1"/>
        <c:lblAlgn val="ctr"/>
        <c:lblOffset val="100"/>
        <c:noMultiLvlLbl val="0"/>
      </c:catAx>
      <c:valAx>
        <c:axId val="3945492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548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 Type="http://schemas.openxmlformats.org/officeDocument/2006/relationships/chart" Target="../charts/chart4.xml"/><Relationship Id="rId16" Type="http://schemas.openxmlformats.org/officeDocument/2006/relationships/chart" Target="../charts/chart18.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5" Type="http://schemas.openxmlformats.org/officeDocument/2006/relationships/chart" Target="../charts/chart1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176212</xdr:rowOff>
    </xdr:from>
    <xdr:to>
      <xdr:col>12</xdr:col>
      <xdr:colOff>104775</xdr:colOff>
      <xdr:row>25</xdr:row>
      <xdr:rowOff>123825</xdr:rowOff>
    </xdr:to>
    <xdr:graphicFrame macro="">
      <xdr:nvGraphicFramePr>
        <xdr:cNvPr id="2" name="Chart 1">
          <a:extLst>
            <a:ext uri="{FF2B5EF4-FFF2-40B4-BE49-F238E27FC236}">
              <a16:creationId xmlns:a16="http://schemas.microsoft.com/office/drawing/2014/main" id="{96A57FFA-8089-464B-8605-F5A6086114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0</xdr:rowOff>
    </xdr:from>
    <xdr:to>
      <xdr:col>18</xdr:col>
      <xdr:colOff>285750</xdr:colOff>
      <xdr:row>25</xdr:row>
      <xdr:rowOff>133350</xdr:rowOff>
    </xdr:to>
    <xdr:graphicFrame macro="">
      <xdr:nvGraphicFramePr>
        <xdr:cNvPr id="3" name="Chart 2">
          <a:extLst>
            <a:ext uri="{FF2B5EF4-FFF2-40B4-BE49-F238E27FC236}">
              <a16:creationId xmlns:a16="http://schemas.microsoft.com/office/drawing/2014/main" id="{8460C800-947F-4BD0-ABC4-A2282A7464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676274</xdr:colOff>
      <xdr:row>13</xdr:row>
      <xdr:rowOff>0</xdr:rowOff>
    </xdr:to>
    <xdr:graphicFrame macro="">
      <xdr:nvGraphicFramePr>
        <xdr:cNvPr id="8" name="Chart 7">
          <a:extLst>
            <a:ext uri="{FF2B5EF4-FFF2-40B4-BE49-F238E27FC236}">
              <a16:creationId xmlns:a16="http://schemas.microsoft.com/office/drawing/2014/main" id="{3048C9EC-2CE4-4206-ADB1-C4433CF35B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685799</xdr:colOff>
      <xdr:row>2</xdr:row>
      <xdr:rowOff>0</xdr:rowOff>
    </xdr:from>
    <xdr:to>
      <xdr:col>18</xdr:col>
      <xdr:colOff>676275</xdr:colOff>
      <xdr:row>13</xdr:row>
      <xdr:rowOff>0</xdr:rowOff>
    </xdr:to>
    <xdr:graphicFrame macro="">
      <xdr:nvGraphicFramePr>
        <xdr:cNvPr id="9" name="Chart 8">
          <a:extLst>
            <a:ext uri="{FF2B5EF4-FFF2-40B4-BE49-F238E27FC236}">
              <a16:creationId xmlns:a16="http://schemas.microsoft.com/office/drawing/2014/main" id="{C81D7A29-0399-429A-81A1-0D8DD499BB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0</xdr:rowOff>
    </xdr:from>
    <xdr:to>
      <xdr:col>9</xdr:col>
      <xdr:colOff>0</xdr:colOff>
      <xdr:row>26</xdr:row>
      <xdr:rowOff>9525</xdr:rowOff>
    </xdr:to>
    <xdr:graphicFrame macro="">
      <xdr:nvGraphicFramePr>
        <xdr:cNvPr id="11" name="Chart 10">
          <a:extLst>
            <a:ext uri="{FF2B5EF4-FFF2-40B4-BE49-F238E27FC236}">
              <a16:creationId xmlns:a16="http://schemas.microsoft.com/office/drawing/2014/main" id="{A472FF78-8CBF-4543-AE88-2468ACD9A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685799</xdr:colOff>
      <xdr:row>15</xdr:row>
      <xdr:rowOff>9525</xdr:rowOff>
    </xdr:from>
    <xdr:to>
      <xdr:col>19</xdr:col>
      <xdr:colOff>9524</xdr:colOff>
      <xdr:row>26</xdr:row>
      <xdr:rowOff>0</xdr:rowOff>
    </xdr:to>
    <xdr:graphicFrame macro="">
      <xdr:nvGraphicFramePr>
        <xdr:cNvPr id="12" name="Chart 11">
          <a:extLst>
            <a:ext uri="{FF2B5EF4-FFF2-40B4-BE49-F238E27FC236}">
              <a16:creationId xmlns:a16="http://schemas.microsoft.com/office/drawing/2014/main" id="{4FE7B348-3CB5-4D93-8B3C-A6417E511C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28</xdr:row>
      <xdr:rowOff>0</xdr:rowOff>
    </xdr:from>
    <xdr:to>
      <xdr:col>9</xdr:col>
      <xdr:colOff>9524</xdr:colOff>
      <xdr:row>39</xdr:row>
      <xdr:rowOff>0</xdr:rowOff>
    </xdr:to>
    <xdr:graphicFrame macro="">
      <xdr:nvGraphicFramePr>
        <xdr:cNvPr id="13" name="Chart 12">
          <a:extLst>
            <a:ext uri="{FF2B5EF4-FFF2-40B4-BE49-F238E27FC236}">
              <a16:creationId xmlns:a16="http://schemas.microsoft.com/office/drawing/2014/main" id="{40C490EB-8E43-4F91-A525-5444CCA458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676274</xdr:colOff>
      <xdr:row>28</xdr:row>
      <xdr:rowOff>0</xdr:rowOff>
    </xdr:from>
    <xdr:to>
      <xdr:col>18</xdr:col>
      <xdr:colOff>685799</xdr:colOff>
      <xdr:row>39</xdr:row>
      <xdr:rowOff>19050</xdr:rowOff>
    </xdr:to>
    <xdr:graphicFrame macro="">
      <xdr:nvGraphicFramePr>
        <xdr:cNvPr id="14" name="Chart 13">
          <a:extLst>
            <a:ext uri="{FF2B5EF4-FFF2-40B4-BE49-F238E27FC236}">
              <a16:creationId xmlns:a16="http://schemas.microsoft.com/office/drawing/2014/main" id="{7EAAE288-360A-4CD0-A641-B9742A1F1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41</xdr:row>
      <xdr:rowOff>0</xdr:rowOff>
    </xdr:from>
    <xdr:to>
      <xdr:col>9</xdr:col>
      <xdr:colOff>19050</xdr:colOff>
      <xdr:row>51</xdr:row>
      <xdr:rowOff>161925</xdr:rowOff>
    </xdr:to>
    <xdr:graphicFrame macro="">
      <xdr:nvGraphicFramePr>
        <xdr:cNvPr id="15" name="Chart 14">
          <a:extLst>
            <a:ext uri="{FF2B5EF4-FFF2-40B4-BE49-F238E27FC236}">
              <a16:creationId xmlns:a16="http://schemas.microsoft.com/office/drawing/2014/main" id="{CBC9C699-535D-4AFF-B4C6-E94515E47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9524</xdr:colOff>
      <xdr:row>41</xdr:row>
      <xdr:rowOff>9524</xdr:rowOff>
    </xdr:from>
    <xdr:to>
      <xdr:col>19</xdr:col>
      <xdr:colOff>28575</xdr:colOff>
      <xdr:row>52</xdr:row>
      <xdr:rowOff>9524</xdr:rowOff>
    </xdr:to>
    <xdr:graphicFrame macro="">
      <xdr:nvGraphicFramePr>
        <xdr:cNvPr id="17" name="Chart 16">
          <a:extLst>
            <a:ext uri="{FF2B5EF4-FFF2-40B4-BE49-F238E27FC236}">
              <a16:creationId xmlns:a16="http://schemas.microsoft.com/office/drawing/2014/main" id="{3E4F1980-66FB-4F3B-9DE0-2FE55A1532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54</xdr:row>
      <xdr:rowOff>0</xdr:rowOff>
    </xdr:from>
    <xdr:to>
      <xdr:col>9</xdr:col>
      <xdr:colOff>9524</xdr:colOff>
      <xdr:row>65</xdr:row>
      <xdr:rowOff>0</xdr:rowOff>
    </xdr:to>
    <xdr:graphicFrame macro="">
      <xdr:nvGraphicFramePr>
        <xdr:cNvPr id="18" name="Chart 17">
          <a:extLst>
            <a:ext uri="{FF2B5EF4-FFF2-40B4-BE49-F238E27FC236}">
              <a16:creationId xmlns:a16="http://schemas.microsoft.com/office/drawing/2014/main" id="{A5E1B298-0FD5-48C1-8AEB-E0A412D5FA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9525</xdr:colOff>
      <xdr:row>54</xdr:row>
      <xdr:rowOff>0</xdr:rowOff>
    </xdr:from>
    <xdr:to>
      <xdr:col>18</xdr:col>
      <xdr:colOff>676275</xdr:colOff>
      <xdr:row>64</xdr:row>
      <xdr:rowOff>171450</xdr:rowOff>
    </xdr:to>
    <xdr:graphicFrame macro="">
      <xdr:nvGraphicFramePr>
        <xdr:cNvPr id="19" name="Chart 18">
          <a:extLst>
            <a:ext uri="{FF2B5EF4-FFF2-40B4-BE49-F238E27FC236}">
              <a16:creationId xmlns:a16="http://schemas.microsoft.com/office/drawing/2014/main" id="{3266C952-E0AD-4D30-8782-6EEC5DE74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67</xdr:row>
      <xdr:rowOff>0</xdr:rowOff>
    </xdr:from>
    <xdr:to>
      <xdr:col>8</xdr:col>
      <xdr:colOff>676274</xdr:colOff>
      <xdr:row>78</xdr:row>
      <xdr:rowOff>0</xdr:rowOff>
    </xdr:to>
    <xdr:graphicFrame macro="">
      <xdr:nvGraphicFramePr>
        <xdr:cNvPr id="20" name="Chart 19">
          <a:extLst>
            <a:ext uri="{FF2B5EF4-FFF2-40B4-BE49-F238E27FC236}">
              <a16:creationId xmlns:a16="http://schemas.microsoft.com/office/drawing/2014/main" id="{1EA40A1C-7955-4270-ABFD-601882239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685799</xdr:colOff>
      <xdr:row>67</xdr:row>
      <xdr:rowOff>0</xdr:rowOff>
    </xdr:from>
    <xdr:to>
      <xdr:col>18</xdr:col>
      <xdr:colOff>676274</xdr:colOff>
      <xdr:row>78</xdr:row>
      <xdr:rowOff>0</xdr:rowOff>
    </xdr:to>
    <xdr:graphicFrame macro="">
      <xdr:nvGraphicFramePr>
        <xdr:cNvPr id="24" name="Chart 23">
          <a:extLst>
            <a:ext uri="{FF2B5EF4-FFF2-40B4-BE49-F238E27FC236}">
              <a16:creationId xmlns:a16="http://schemas.microsoft.com/office/drawing/2014/main" id="{E8591B6B-BF09-44D4-8B66-49681FE921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80</xdr:row>
      <xdr:rowOff>19050</xdr:rowOff>
    </xdr:from>
    <xdr:to>
      <xdr:col>8</xdr:col>
      <xdr:colOff>676274</xdr:colOff>
      <xdr:row>92</xdr:row>
      <xdr:rowOff>0</xdr:rowOff>
    </xdr:to>
    <xdr:graphicFrame macro="">
      <xdr:nvGraphicFramePr>
        <xdr:cNvPr id="25" name="Chart 24">
          <a:extLst>
            <a:ext uri="{FF2B5EF4-FFF2-40B4-BE49-F238E27FC236}">
              <a16:creationId xmlns:a16="http://schemas.microsoft.com/office/drawing/2014/main" id="{1316046A-FF59-42C3-8D31-967F8D0AAB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0</xdr:colOff>
      <xdr:row>79</xdr:row>
      <xdr:rowOff>180974</xdr:rowOff>
    </xdr:from>
    <xdr:to>
      <xdr:col>18</xdr:col>
      <xdr:colOff>666750</xdr:colOff>
      <xdr:row>92</xdr:row>
      <xdr:rowOff>9524</xdr:rowOff>
    </xdr:to>
    <xdr:graphicFrame macro="">
      <xdr:nvGraphicFramePr>
        <xdr:cNvPr id="26" name="Chart 25">
          <a:extLst>
            <a:ext uri="{FF2B5EF4-FFF2-40B4-BE49-F238E27FC236}">
              <a16:creationId xmlns:a16="http://schemas.microsoft.com/office/drawing/2014/main" id="{077CD743-78B4-4D13-B4D9-2C62EB3F8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94</xdr:row>
      <xdr:rowOff>0</xdr:rowOff>
    </xdr:from>
    <xdr:to>
      <xdr:col>9</xdr:col>
      <xdr:colOff>0</xdr:colOff>
      <xdr:row>105</xdr:row>
      <xdr:rowOff>0</xdr:rowOff>
    </xdr:to>
    <xdr:graphicFrame macro="">
      <xdr:nvGraphicFramePr>
        <xdr:cNvPr id="28" name="Chart 27">
          <a:extLst>
            <a:ext uri="{FF2B5EF4-FFF2-40B4-BE49-F238E27FC236}">
              <a16:creationId xmlns:a16="http://schemas.microsoft.com/office/drawing/2014/main" id="{2E817574-206F-431E-91E3-97E7CEA82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0</xdr:colOff>
      <xdr:row>94</xdr:row>
      <xdr:rowOff>0</xdr:rowOff>
    </xdr:from>
    <xdr:to>
      <xdr:col>19</xdr:col>
      <xdr:colOff>19050</xdr:colOff>
      <xdr:row>105</xdr:row>
      <xdr:rowOff>0</xdr:rowOff>
    </xdr:to>
    <xdr:graphicFrame macro="">
      <xdr:nvGraphicFramePr>
        <xdr:cNvPr id="29" name="Chart 28">
          <a:extLst>
            <a:ext uri="{FF2B5EF4-FFF2-40B4-BE49-F238E27FC236}">
              <a16:creationId xmlns:a16="http://schemas.microsoft.com/office/drawing/2014/main" id="{1A68264F-66DD-4D67-B5D0-9304DA7A39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107</xdr:row>
      <xdr:rowOff>0</xdr:rowOff>
    </xdr:from>
    <xdr:to>
      <xdr:col>8</xdr:col>
      <xdr:colOff>657225</xdr:colOff>
      <xdr:row>118</xdr:row>
      <xdr:rowOff>161925</xdr:rowOff>
    </xdr:to>
    <xdr:graphicFrame macro="">
      <xdr:nvGraphicFramePr>
        <xdr:cNvPr id="32" name="Chart 31">
          <a:extLst>
            <a:ext uri="{FF2B5EF4-FFF2-40B4-BE49-F238E27FC236}">
              <a16:creationId xmlns:a16="http://schemas.microsoft.com/office/drawing/2014/main" id="{1783DC30-C1AD-47F0-BA06-987AD8DFE3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amask">
  <a:themeElements>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Elements>
  <a:objectDefaults/>
  <a:extraClrSchemeLst/>
  <a:extLst>
    <a:ext uri="{05A4C25C-085E-4340-85A3-A5531E510DB2}">
      <thm15:themeFamily xmlns:thm15="http://schemas.microsoft.com/office/thememl/2012/main" name="Damask" id="{F9A299A0-33D0-4E0F-9F3F-7163E3744208}" vid="{746EEEEA-FB6A-406B-B510-531588D54811}"/>
    </a:ext>
  </a:extLst>
</a:theme>
</file>

<file path=xl/theme/themeOverride1.xml><?xml version="1.0" encoding="utf-8"?>
<a:themeOverride xmlns:a="http://schemas.openxmlformats.org/drawingml/2006/main">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Override>
</file>

<file path=xl/theme/themeOverride10.xml><?xml version="1.0" encoding="utf-8"?>
<a:themeOverride xmlns:a="http://schemas.openxmlformats.org/drawingml/2006/main">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Override>
</file>

<file path=xl/theme/themeOverride11.xml><?xml version="1.0" encoding="utf-8"?>
<a:themeOverride xmlns:a="http://schemas.openxmlformats.org/drawingml/2006/main">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Override>
</file>

<file path=xl/theme/themeOverride12.xml><?xml version="1.0" encoding="utf-8"?>
<a:themeOverride xmlns:a="http://schemas.openxmlformats.org/drawingml/2006/main">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Override>
</file>

<file path=xl/theme/themeOverride13.xml><?xml version="1.0" encoding="utf-8"?>
<a:themeOverride xmlns:a="http://schemas.openxmlformats.org/drawingml/2006/main">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Override>
</file>

<file path=xl/theme/themeOverride14.xml><?xml version="1.0" encoding="utf-8"?>
<a:themeOverride xmlns:a="http://schemas.openxmlformats.org/drawingml/2006/main">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Override>
</file>

<file path=xl/theme/themeOverride2.xml><?xml version="1.0" encoding="utf-8"?>
<a:themeOverride xmlns:a="http://schemas.openxmlformats.org/drawingml/2006/main">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Override>
</file>

<file path=xl/theme/themeOverride3.xml><?xml version="1.0" encoding="utf-8"?>
<a:themeOverride xmlns:a="http://schemas.openxmlformats.org/drawingml/2006/main">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Override>
</file>

<file path=xl/theme/themeOverride4.xml><?xml version="1.0" encoding="utf-8"?>
<a:themeOverride xmlns:a="http://schemas.openxmlformats.org/drawingml/2006/main">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Override>
</file>

<file path=xl/theme/themeOverride5.xml><?xml version="1.0" encoding="utf-8"?>
<a:themeOverride xmlns:a="http://schemas.openxmlformats.org/drawingml/2006/main">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Override>
</file>

<file path=xl/theme/themeOverride6.xml><?xml version="1.0" encoding="utf-8"?>
<a:themeOverride xmlns:a="http://schemas.openxmlformats.org/drawingml/2006/main">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Override>
</file>

<file path=xl/theme/themeOverride7.xml><?xml version="1.0" encoding="utf-8"?>
<a:themeOverride xmlns:a="http://schemas.openxmlformats.org/drawingml/2006/main">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Override>
</file>

<file path=xl/theme/themeOverride8.xml><?xml version="1.0" encoding="utf-8"?>
<a:themeOverride xmlns:a="http://schemas.openxmlformats.org/drawingml/2006/main">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Override>
</file>

<file path=xl/theme/themeOverride9.xml><?xml version="1.0" encoding="utf-8"?>
<a:themeOverride xmlns:a="http://schemas.openxmlformats.org/drawingml/2006/main">
  <a:clrScheme name="Damask">
    <a:dk1>
      <a:sysClr val="windowText" lastClr="000000"/>
    </a:dk1>
    <a:lt1>
      <a:sysClr val="window" lastClr="FFFFFF"/>
    </a:lt1>
    <a:dk2>
      <a:srgbClr val="2A5B7F"/>
    </a:dk2>
    <a:lt2>
      <a:srgbClr val="ABDAFC"/>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A0BCD3"/>
    </a:folHlink>
  </a:clrScheme>
  <a:fontScheme name="Damask">
    <a:majorFont>
      <a:latin typeface="Bookman Old Style" panose="02050604050505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ckwell" panose="02060603020205020403"/>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amask">
    <a:fillStyleLst>
      <a:solidFill>
        <a:schemeClr val="phClr"/>
      </a:solidFill>
      <a:gradFill rotWithShape="1">
        <a:gsLst>
          <a:gs pos="0">
            <a:schemeClr val="phClr">
              <a:tint val="48000"/>
              <a:satMod val="105000"/>
              <a:lumMod val="110000"/>
            </a:schemeClr>
          </a:gs>
          <a:gs pos="100000">
            <a:schemeClr val="phClr">
              <a:tint val="78000"/>
              <a:satMod val="109000"/>
              <a:lumMod val="100000"/>
            </a:schemeClr>
          </a:gs>
        </a:gsLst>
        <a:lin ang="5400000" scaled="0"/>
      </a:gradFill>
      <a:gradFill rotWithShape="1">
        <a:gsLst>
          <a:gs pos="0">
            <a:schemeClr val="phClr">
              <a:tint val="94000"/>
              <a:satMod val="100000"/>
              <a:lumMod val="104000"/>
            </a:schemeClr>
          </a:gs>
          <a:gs pos="69000">
            <a:schemeClr val="phClr">
              <a:shade val="86000"/>
              <a:satMod val="130000"/>
              <a:lumMod val="102000"/>
            </a:schemeClr>
          </a:gs>
          <a:gs pos="100000">
            <a:schemeClr val="phClr">
              <a:shade val="72000"/>
              <a:satMod val="130000"/>
              <a:lumMod val="100000"/>
            </a:schemeClr>
          </a:gs>
        </a:gsLst>
        <a:lin ang="5400000" scaled="0"/>
      </a:gradFill>
    </a:fillStyleLst>
    <a:lnStyleLst>
      <a:ln w="12700"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50800" dist="38100" dir="5400000" sy="96000" rotWithShape="0">
            <a:srgbClr val="000000">
              <a:alpha val="54000"/>
            </a:srgbClr>
          </a:outerShdw>
        </a:effectLst>
      </a:effectStyle>
      <a:effectStyle>
        <a:effectLst>
          <a:outerShdw blurRad="76200" dist="38100" dir="5400000" algn="ctr" rotWithShape="0">
            <a:srgbClr val="000000">
              <a:alpha val="76000"/>
            </a:srgbClr>
          </a:outerShdw>
        </a:effectLst>
        <a:scene3d>
          <a:camera prst="orthographicFront">
            <a:rot lat="0" lon="0" rev="0"/>
          </a:camera>
          <a:lightRig rig="balanced" dir="t"/>
        </a:scene3d>
        <a:sp3d prstMaterial="matte">
          <a:bevelT w="25400" h="25400" prst="relaxedInset"/>
        </a:sp3d>
      </a:effectStyle>
    </a:effectStyleLst>
    <a:bgFillStyleLst>
      <a:solidFill>
        <a:schemeClr val="phClr"/>
      </a:solidFill>
      <a:solidFill>
        <a:schemeClr val="phClr">
          <a:tint val="95000"/>
          <a:satMod val="170000"/>
        </a:schemeClr>
      </a:solidFill>
      <a:blipFill rotWithShape="1">
        <a:blip xmlns:r="http://schemas.openxmlformats.org/officeDocument/2006/relationships" r:embed="rId1">
          <a:duotone>
            <a:schemeClr val="phClr">
              <a:shade val="18000"/>
              <a:satMod val="160000"/>
              <a:lumMod val="28000"/>
            </a:schemeClr>
            <a:schemeClr val="phClr">
              <a:tint val="95000"/>
              <a:satMod val="160000"/>
              <a:lumMod val="116000"/>
            </a:schemeClr>
          </a:duotone>
        </a:blip>
        <a:stretch/>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19"/>
  <sheetViews>
    <sheetView workbookViewId="0">
      <pane ySplit="3" topLeftCell="A107" activePane="bottomLeft" state="frozen"/>
      <selection pane="bottomLeft" activeCell="A119" sqref="A119"/>
    </sheetView>
  </sheetViews>
  <sheetFormatPr defaultRowHeight="14.25" x14ac:dyDescent="0.2"/>
  <cols>
    <col min="1" max="1" width="5.25" style="2" customWidth="1"/>
    <col min="2" max="2" width="10.25" customWidth="1"/>
    <col min="3" max="3" width="5.25" customWidth="1"/>
    <col min="4" max="19" width="14.25" customWidth="1"/>
    <col min="20" max="20" width="27.5" customWidth="1"/>
  </cols>
  <sheetData>
    <row r="2" spans="1:20" s="1" customFormat="1" ht="53.25" customHeight="1" x14ac:dyDescent="0.2">
      <c r="A2" s="3"/>
      <c r="P2" s="67" t="s">
        <v>12</v>
      </c>
      <c r="Q2" s="67"/>
    </row>
    <row r="3" spans="1:20" s="1" customFormat="1" ht="128.25" x14ac:dyDescent="0.2">
      <c r="A3" s="3"/>
      <c r="B3" s="1" t="s">
        <v>0</v>
      </c>
      <c r="C3" s="1" t="s">
        <v>26</v>
      </c>
      <c r="D3" s="1" t="s">
        <v>1</v>
      </c>
      <c r="E3" s="1" t="s">
        <v>2</v>
      </c>
      <c r="F3" s="1" t="s">
        <v>3</v>
      </c>
      <c r="G3" s="1" t="s">
        <v>4</v>
      </c>
      <c r="H3" s="1" t="s">
        <v>5</v>
      </c>
      <c r="I3" s="1" t="s">
        <v>6</v>
      </c>
      <c r="J3" s="1" t="s">
        <v>7</v>
      </c>
      <c r="K3" s="1" t="s">
        <v>8</v>
      </c>
      <c r="L3" s="1" t="s">
        <v>9</v>
      </c>
      <c r="M3" s="1" t="s">
        <v>10</v>
      </c>
      <c r="N3" s="1" t="s">
        <v>11</v>
      </c>
      <c r="O3" s="1" t="s">
        <v>86</v>
      </c>
      <c r="P3" s="1" t="s">
        <v>13</v>
      </c>
      <c r="Q3" s="1" t="s">
        <v>14</v>
      </c>
      <c r="R3" s="1" t="s">
        <v>15</v>
      </c>
      <c r="S3" s="1" t="s">
        <v>16</v>
      </c>
      <c r="T3" s="1" t="s">
        <v>17</v>
      </c>
    </row>
    <row r="4" spans="1:20" x14ac:dyDescent="0.2">
      <c r="A4" s="2">
        <v>1</v>
      </c>
      <c r="B4" t="s">
        <v>22</v>
      </c>
      <c r="C4" t="s">
        <v>25</v>
      </c>
      <c r="D4" s="2">
        <v>2</v>
      </c>
      <c r="E4" s="2">
        <v>2</v>
      </c>
      <c r="F4" s="2">
        <v>1</v>
      </c>
      <c r="G4" s="2">
        <v>1</v>
      </c>
      <c r="H4" s="2">
        <v>2</v>
      </c>
      <c r="I4" s="2">
        <v>5</v>
      </c>
      <c r="J4" s="2">
        <v>2</v>
      </c>
      <c r="K4" s="2">
        <v>2</v>
      </c>
      <c r="L4" s="2">
        <v>2</v>
      </c>
      <c r="M4" s="2">
        <v>2</v>
      </c>
      <c r="N4" s="2">
        <v>1</v>
      </c>
      <c r="O4" s="2">
        <v>2</v>
      </c>
      <c r="P4" s="2">
        <v>2</v>
      </c>
      <c r="Q4" s="2">
        <v>2</v>
      </c>
      <c r="R4" s="2">
        <v>2</v>
      </c>
      <c r="S4" s="2">
        <v>5</v>
      </c>
      <c r="T4" t="s">
        <v>107</v>
      </c>
    </row>
    <row r="5" spans="1:20" x14ac:dyDescent="0.2">
      <c r="A5" s="2">
        <v>2</v>
      </c>
      <c r="B5" t="s">
        <v>22</v>
      </c>
      <c r="C5" t="s">
        <v>33</v>
      </c>
      <c r="D5" s="2">
        <v>2</v>
      </c>
      <c r="E5" s="2">
        <v>2</v>
      </c>
      <c r="F5" s="2">
        <v>3</v>
      </c>
      <c r="G5" s="2">
        <v>2</v>
      </c>
      <c r="H5" s="2">
        <v>5</v>
      </c>
      <c r="I5" s="2">
        <v>3</v>
      </c>
      <c r="J5" s="2">
        <v>2</v>
      </c>
      <c r="K5" s="2">
        <v>2</v>
      </c>
      <c r="L5" s="2">
        <v>2</v>
      </c>
      <c r="M5" s="2">
        <v>3</v>
      </c>
      <c r="N5" s="2">
        <v>5</v>
      </c>
      <c r="O5" s="2">
        <v>2</v>
      </c>
      <c r="R5" s="2">
        <v>3</v>
      </c>
      <c r="S5" s="2">
        <v>5</v>
      </c>
    </row>
    <row r="6" spans="1:20" x14ac:dyDescent="0.2">
      <c r="A6" s="2">
        <v>3</v>
      </c>
      <c r="B6" t="s">
        <v>22</v>
      </c>
      <c r="C6" t="s">
        <v>33</v>
      </c>
      <c r="D6" s="2">
        <v>2</v>
      </c>
      <c r="E6" s="2">
        <v>1</v>
      </c>
      <c r="F6" s="2">
        <v>2</v>
      </c>
      <c r="G6" s="2">
        <v>2</v>
      </c>
      <c r="H6" s="2">
        <v>2</v>
      </c>
      <c r="I6" s="2">
        <v>2</v>
      </c>
      <c r="J6" s="2">
        <v>1</v>
      </c>
      <c r="K6" s="2">
        <v>2</v>
      </c>
      <c r="L6" s="2">
        <v>4</v>
      </c>
      <c r="M6" s="2">
        <v>5</v>
      </c>
      <c r="N6" s="2">
        <v>2</v>
      </c>
      <c r="O6" s="2">
        <v>3</v>
      </c>
      <c r="R6" s="2">
        <v>4</v>
      </c>
      <c r="S6" s="2">
        <v>5</v>
      </c>
    </row>
    <row r="7" spans="1:20" x14ac:dyDescent="0.2">
      <c r="A7" s="2">
        <v>4</v>
      </c>
      <c r="B7" t="s">
        <v>22</v>
      </c>
      <c r="C7" t="s">
        <v>25</v>
      </c>
      <c r="D7" s="2">
        <v>3</v>
      </c>
      <c r="E7" s="2">
        <v>2</v>
      </c>
      <c r="F7" s="2">
        <v>2</v>
      </c>
      <c r="G7" s="2">
        <v>2</v>
      </c>
      <c r="H7" s="2">
        <v>2</v>
      </c>
      <c r="I7" s="2">
        <v>5</v>
      </c>
      <c r="J7" s="2">
        <v>2</v>
      </c>
      <c r="K7" s="2">
        <v>2</v>
      </c>
      <c r="L7" s="2">
        <v>1</v>
      </c>
      <c r="M7" s="2">
        <v>1</v>
      </c>
      <c r="N7" s="2">
        <v>1</v>
      </c>
      <c r="O7" s="2">
        <v>2</v>
      </c>
      <c r="P7" s="2">
        <v>1</v>
      </c>
      <c r="Q7" s="2">
        <v>1</v>
      </c>
      <c r="R7" s="2">
        <v>2</v>
      </c>
      <c r="S7" s="2">
        <v>5</v>
      </c>
      <c r="T7" t="s">
        <v>108</v>
      </c>
    </row>
    <row r="8" spans="1:20" x14ac:dyDescent="0.2">
      <c r="A8" s="2">
        <v>5</v>
      </c>
      <c r="B8" t="s">
        <v>22</v>
      </c>
      <c r="C8" t="s">
        <v>33</v>
      </c>
      <c r="D8" s="2">
        <v>5</v>
      </c>
      <c r="E8" s="2">
        <v>2</v>
      </c>
      <c r="F8" s="2">
        <v>2</v>
      </c>
      <c r="G8" s="2">
        <v>2</v>
      </c>
      <c r="H8" s="2">
        <v>2</v>
      </c>
      <c r="I8" s="2">
        <v>2</v>
      </c>
      <c r="J8" s="2">
        <v>3</v>
      </c>
      <c r="K8" s="2">
        <v>2</v>
      </c>
      <c r="L8" s="2">
        <v>5</v>
      </c>
      <c r="M8" s="2">
        <v>5</v>
      </c>
      <c r="N8" s="2">
        <v>2</v>
      </c>
      <c r="O8" s="2">
        <v>3</v>
      </c>
      <c r="R8" s="2">
        <v>5</v>
      </c>
      <c r="S8" s="2">
        <v>5</v>
      </c>
    </row>
    <row r="9" spans="1:20" x14ac:dyDescent="0.2">
      <c r="A9" s="2">
        <v>6</v>
      </c>
      <c r="B9" t="s">
        <v>22</v>
      </c>
      <c r="C9" t="s">
        <v>33</v>
      </c>
      <c r="D9" s="2">
        <v>1</v>
      </c>
      <c r="E9" s="2">
        <v>1</v>
      </c>
      <c r="F9" s="2">
        <v>1</v>
      </c>
      <c r="G9" s="2">
        <v>1</v>
      </c>
      <c r="H9" s="2">
        <v>2</v>
      </c>
      <c r="I9" s="2">
        <v>2</v>
      </c>
      <c r="J9" s="2">
        <v>2</v>
      </c>
      <c r="K9" s="2">
        <v>2</v>
      </c>
      <c r="L9" s="2">
        <v>5</v>
      </c>
      <c r="M9" s="2">
        <v>5</v>
      </c>
      <c r="N9" s="2">
        <v>2</v>
      </c>
      <c r="O9" s="2">
        <v>2</v>
      </c>
      <c r="R9" s="2">
        <v>2</v>
      </c>
      <c r="S9" s="2">
        <v>5</v>
      </c>
      <c r="T9" t="s">
        <v>35</v>
      </c>
    </row>
    <row r="10" spans="1:20" x14ac:dyDescent="0.2">
      <c r="A10" s="2">
        <v>7</v>
      </c>
      <c r="B10" t="s">
        <v>24</v>
      </c>
      <c r="C10" t="s">
        <v>33</v>
      </c>
      <c r="D10" s="2">
        <v>2</v>
      </c>
      <c r="E10" s="2">
        <v>2</v>
      </c>
      <c r="F10" s="2">
        <v>2</v>
      </c>
      <c r="G10" s="2">
        <v>2</v>
      </c>
      <c r="H10" s="2">
        <v>2</v>
      </c>
      <c r="I10" s="2">
        <v>2</v>
      </c>
      <c r="J10" s="2">
        <v>2</v>
      </c>
      <c r="K10" s="2">
        <v>5</v>
      </c>
      <c r="L10" s="2">
        <v>5</v>
      </c>
      <c r="M10" s="2">
        <v>5</v>
      </c>
      <c r="N10" s="2">
        <v>2</v>
      </c>
      <c r="O10" s="2">
        <v>2</v>
      </c>
      <c r="R10" s="2">
        <v>2</v>
      </c>
      <c r="S10" s="2">
        <v>5</v>
      </c>
    </row>
    <row r="11" spans="1:20" x14ac:dyDescent="0.2">
      <c r="A11" s="2">
        <v>8</v>
      </c>
      <c r="B11" t="s">
        <v>24</v>
      </c>
      <c r="C11" t="s">
        <v>33</v>
      </c>
      <c r="D11" s="2">
        <v>2</v>
      </c>
      <c r="E11" s="2">
        <v>1</v>
      </c>
      <c r="F11" s="2">
        <v>1</v>
      </c>
      <c r="G11" s="2">
        <v>2</v>
      </c>
      <c r="H11" s="2">
        <v>1</v>
      </c>
      <c r="I11" s="2">
        <v>1</v>
      </c>
      <c r="J11" s="2">
        <v>2</v>
      </c>
      <c r="K11" s="2">
        <v>1</v>
      </c>
      <c r="L11" s="2">
        <v>1</v>
      </c>
      <c r="M11" s="2">
        <v>2</v>
      </c>
      <c r="N11" s="2">
        <v>5</v>
      </c>
      <c r="O11" s="2">
        <v>2</v>
      </c>
      <c r="R11" s="2">
        <v>2</v>
      </c>
      <c r="S11" s="2">
        <v>5</v>
      </c>
      <c r="T11" t="s">
        <v>36</v>
      </c>
    </row>
    <row r="12" spans="1:20" x14ac:dyDescent="0.2">
      <c r="A12" s="2">
        <v>9</v>
      </c>
      <c r="B12" t="s">
        <v>23</v>
      </c>
      <c r="C12" t="s">
        <v>33</v>
      </c>
      <c r="D12" s="2">
        <v>3</v>
      </c>
      <c r="E12" s="2">
        <v>2</v>
      </c>
      <c r="F12" s="2">
        <v>5</v>
      </c>
      <c r="G12" s="2">
        <v>5</v>
      </c>
      <c r="H12" s="2">
        <v>5</v>
      </c>
      <c r="I12" s="2">
        <v>3</v>
      </c>
      <c r="J12" s="2">
        <v>2</v>
      </c>
      <c r="K12" s="2">
        <v>5</v>
      </c>
      <c r="L12" s="2">
        <v>2</v>
      </c>
      <c r="M12" s="2">
        <v>5</v>
      </c>
      <c r="N12" s="2">
        <v>2</v>
      </c>
      <c r="O12" s="2">
        <v>3</v>
      </c>
      <c r="R12" s="2">
        <v>3</v>
      </c>
      <c r="S12" s="2">
        <v>5</v>
      </c>
    </row>
    <row r="13" spans="1:20" x14ac:dyDescent="0.2">
      <c r="A13" s="2">
        <v>10</v>
      </c>
      <c r="B13" t="s">
        <v>23</v>
      </c>
      <c r="C13" t="s">
        <v>33</v>
      </c>
      <c r="D13" s="2">
        <v>5</v>
      </c>
      <c r="E13" s="2">
        <v>1</v>
      </c>
      <c r="F13" s="2">
        <v>2</v>
      </c>
      <c r="G13" s="2">
        <v>1</v>
      </c>
      <c r="H13" s="2">
        <v>2</v>
      </c>
      <c r="I13" s="2">
        <v>2</v>
      </c>
      <c r="J13" s="2">
        <v>2</v>
      </c>
      <c r="K13" s="2">
        <v>5</v>
      </c>
      <c r="L13" s="2">
        <v>3</v>
      </c>
      <c r="M13" s="2">
        <v>5</v>
      </c>
      <c r="N13" s="2">
        <v>2</v>
      </c>
      <c r="O13" s="2">
        <v>2</v>
      </c>
      <c r="R13" s="2">
        <v>5</v>
      </c>
      <c r="S13" s="2">
        <v>5</v>
      </c>
      <c r="T13" t="s">
        <v>37</v>
      </c>
    </row>
    <row r="14" spans="1:20" x14ac:dyDescent="0.2">
      <c r="A14" s="2">
        <v>11</v>
      </c>
      <c r="B14" t="s">
        <v>23</v>
      </c>
      <c r="C14" t="s">
        <v>33</v>
      </c>
      <c r="D14" s="2">
        <v>5</v>
      </c>
      <c r="E14" s="2">
        <v>2</v>
      </c>
      <c r="F14" s="2">
        <v>5</v>
      </c>
      <c r="G14" s="2">
        <v>3</v>
      </c>
      <c r="H14" s="2">
        <v>2</v>
      </c>
      <c r="I14" s="2">
        <v>2</v>
      </c>
      <c r="J14" s="2">
        <v>2</v>
      </c>
      <c r="K14" s="2">
        <v>4</v>
      </c>
      <c r="L14" s="2">
        <v>4</v>
      </c>
      <c r="M14" s="2">
        <v>5</v>
      </c>
      <c r="N14" s="2">
        <v>2</v>
      </c>
      <c r="O14" s="2">
        <v>5</v>
      </c>
      <c r="R14" s="2">
        <v>2</v>
      </c>
      <c r="S14" s="2">
        <v>5</v>
      </c>
    </row>
    <row r="15" spans="1:20" x14ac:dyDescent="0.2">
      <c r="A15" s="2">
        <v>12</v>
      </c>
      <c r="B15" t="s">
        <v>20</v>
      </c>
      <c r="C15" t="s">
        <v>25</v>
      </c>
      <c r="D15" s="2">
        <v>2</v>
      </c>
      <c r="E15" s="2">
        <v>2</v>
      </c>
      <c r="F15" s="2">
        <v>2</v>
      </c>
      <c r="G15" s="2">
        <v>2</v>
      </c>
      <c r="H15" s="2">
        <v>2</v>
      </c>
      <c r="I15" s="2">
        <v>2</v>
      </c>
      <c r="J15" s="2">
        <v>2</v>
      </c>
      <c r="K15" s="2">
        <v>2</v>
      </c>
      <c r="L15" s="2">
        <v>2</v>
      </c>
      <c r="M15" s="2">
        <v>5</v>
      </c>
      <c r="N15" s="2">
        <v>5</v>
      </c>
      <c r="O15" s="2">
        <v>2</v>
      </c>
      <c r="P15" s="2">
        <v>3</v>
      </c>
      <c r="Q15" s="2">
        <v>2</v>
      </c>
      <c r="R15" s="2">
        <v>2</v>
      </c>
      <c r="S15" s="2">
        <v>5</v>
      </c>
    </row>
    <row r="16" spans="1:20" x14ac:dyDescent="0.2">
      <c r="A16" s="2">
        <v>13</v>
      </c>
      <c r="B16" t="s">
        <v>19</v>
      </c>
      <c r="C16" t="s">
        <v>25</v>
      </c>
      <c r="D16" s="2">
        <v>2</v>
      </c>
      <c r="E16" s="2">
        <v>2</v>
      </c>
      <c r="F16" s="2">
        <v>2</v>
      </c>
      <c r="G16" s="2">
        <v>2</v>
      </c>
      <c r="H16" s="2">
        <v>2</v>
      </c>
      <c r="I16" s="2">
        <v>4</v>
      </c>
      <c r="J16" s="2">
        <v>1</v>
      </c>
      <c r="K16" s="2">
        <v>4</v>
      </c>
      <c r="L16" s="2">
        <v>4</v>
      </c>
      <c r="M16" s="2">
        <v>4</v>
      </c>
      <c r="N16" s="2">
        <v>4</v>
      </c>
      <c r="O16" s="2">
        <v>4</v>
      </c>
      <c r="P16" s="2">
        <v>4</v>
      </c>
      <c r="Q16" s="2">
        <v>4</v>
      </c>
      <c r="R16" s="2">
        <v>4</v>
      </c>
      <c r="S16" s="2">
        <v>4</v>
      </c>
    </row>
    <row r="17" spans="1:20" x14ac:dyDescent="0.2">
      <c r="A17" s="2">
        <v>14</v>
      </c>
      <c r="B17" t="s">
        <v>18</v>
      </c>
      <c r="C17" t="s">
        <v>33</v>
      </c>
      <c r="D17" s="2">
        <v>1</v>
      </c>
      <c r="E17" s="2">
        <v>2</v>
      </c>
      <c r="F17" s="2">
        <v>2</v>
      </c>
      <c r="G17" s="2">
        <v>2</v>
      </c>
      <c r="H17" s="2">
        <v>3</v>
      </c>
      <c r="I17" s="2">
        <v>3</v>
      </c>
      <c r="J17" s="2">
        <v>3</v>
      </c>
      <c r="K17" s="2">
        <v>5</v>
      </c>
      <c r="L17" s="2">
        <v>5</v>
      </c>
      <c r="M17" s="2">
        <v>3</v>
      </c>
      <c r="N17" s="2">
        <v>3</v>
      </c>
      <c r="O17" s="2">
        <v>3</v>
      </c>
      <c r="R17" s="2">
        <v>3</v>
      </c>
      <c r="S17" s="2">
        <v>3</v>
      </c>
    </row>
    <row r="18" spans="1:20" x14ac:dyDescent="0.2">
      <c r="A18" s="2">
        <v>15</v>
      </c>
      <c r="B18" t="s">
        <v>18</v>
      </c>
      <c r="C18" t="s">
        <v>33</v>
      </c>
      <c r="D18" s="2">
        <v>4</v>
      </c>
      <c r="E18" s="2">
        <v>2</v>
      </c>
      <c r="F18" s="2">
        <v>4</v>
      </c>
      <c r="G18" s="2">
        <v>4</v>
      </c>
      <c r="H18" s="2">
        <v>4</v>
      </c>
      <c r="J18" s="2">
        <v>4</v>
      </c>
      <c r="K18" s="2">
        <v>3</v>
      </c>
      <c r="L18" s="2">
        <v>5</v>
      </c>
      <c r="M18" s="2">
        <v>5</v>
      </c>
      <c r="N18" s="2">
        <v>4</v>
      </c>
      <c r="O18" s="2">
        <v>4</v>
      </c>
      <c r="R18" s="2">
        <v>4</v>
      </c>
      <c r="S18" s="2">
        <v>3</v>
      </c>
    </row>
    <row r="19" spans="1:20" x14ac:dyDescent="0.2">
      <c r="A19" s="2">
        <v>16</v>
      </c>
      <c r="B19" t="s">
        <v>23</v>
      </c>
      <c r="C19" t="s">
        <v>25</v>
      </c>
      <c r="D19" s="2">
        <v>3</v>
      </c>
      <c r="E19" s="2">
        <v>2</v>
      </c>
      <c r="F19" s="2">
        <v>5</v>
      </c>
      <c r="G19" s="2">
        <v>2</v>
      </c>
      <c r="H19" s="2">
        <v>5</v>
      </c>
      <c r="I19" s="2">
        <v>2</v>
      </c>
      <c r="J19" s="2">
        <v>2</v>
      </c>
      <c r="K19" s="2">
        <v>5</v>
      </c>
      <c r="L19" s="2">
        <v>2</v>
      </c>
      <c r="M19" s="2">
        <v>2</v>
      </c>
      <c r="N19" s="2">
        <v>2</v>
      </c>
      <c r="O19" s="2">
        <v>2</v>
      </c>
      <c r="P19" s="2">
        <v>2</v>
      </c>
      <c r="Q19" s="2">
        <v>5</v>
      </c>
      <c r="R19" s="2">
        <v>5</v>
      </c>
      <c r="S19" s="2">
        <v>3</v>
      </c>
      <c r="T19" t="s">
        <v>38</v>
      </c>
    </row>
    <row r="20" spans="1:20" x14ac:dyDescent="0.2">
      <c r="A20" s="2">
        <v>17</v>
      </c>
      <c r="B20" t="s">
        <v>23</v>
      </c>
      <c r="C20" t="s">
        <v>25</v>
      </c>
      <c r="D20" s="2">
        <v>3</v>
      </c>
      <c r="E20" s="2">
        <v>3</v>
      </c>
      <c r="F20" s="2">
        <v>4</v>
      </c>
      <c r="G20" s="2">
        <v>3</v>
      </c>
      <c r="H20" s="2">
        <v>3</v>
      </c>
      <c r="I20" s="2">
        <v>4</v>
      </c>
      <c r="J20" s="2">
        <v>3</v>
      </c>
      <c r="K20" s="2">
        <v>2</v>
      </c>
      <c r="L20" s="2">
        <v>3</v>
      </c>
      <c r="M20" s="2">
        <v>3</v>
      </c>
      <c r="N20" s="2">
        <v>3</v>
      </c>
      <c r="O20" s="2">
        <v>3</v>
      </c>
      <c r="P20" s="2">
        <v>2</v>
      </c>
      <c r="Q20" s="2">
        <v>3</v>
      </c>
      <c r="R20" s="2">
        <v>3</v>
      </c>
      <c r="S20" s="2">
        <v>3</v>
      </c>
    </row>
    <row r="21" spans="1:20" x14ac:dyDescent="0.2">
      <c r="A21" s="2">
        <v>18</v>
      </c>
      <c r="B21" t="s">
        <v>22</v>
      </c>
      <c r="C21" t="s">
        <v>25</v>
      </c>
      <c r="D21" s="2">
        <v>2</v>
      </c>
      <c r="E21" s="2">
        <v>2</v>
      </c>
      <c r="F21" s="2">
        <v>2</v>
      </c>
      <c r="G21" s="2">
        <v>2</v>
      </c>
      <c r="H21" s="2">
        <v>2</v>
      </c>
      <c r="I21" s="2">
        <v>2</v>
      </c>
      <c r="J21" s="2">
        <v>2</v>
      </c>
      <c r="K21" s="2">
        <v>2</v>
      </c>
      <c r="L21" s="2">
        <v>2</v>
      </c>
      <c r="M21" s="2">
        <v>2</v>
      </c>
      <c r="N21" s="2">
        <v>3</v>
      </c>
      <c r="O21" s="2">
        <v>2</v>
      </c>
      <c r="P21" s="2">
        <v>3</v>
      </c>
      <c r="Q21" s="2">
        <v>2</v>
      </c>
      <c r="R21" s="2">
        <v>3</v>
      </c>
      <c r="S21" s="2">
        <v>3</v>
      </c>
    </row>
    <row r="22" spans="1:20" x14ac:dyDescent="0.2">
      <c r="A22" s="2">
        <v>19</v>
      </c>
      <c r="B22" t="s">
        <v>22</v>
      </c>
      <c r="C22" t="s">
        <v>25</v>
      </c>
      <c r="D22" s="2">
        <v>5</v>
      </c>
      <c r="E22" s="2">
        <v>2</v>
      </c>
      <c r="F22" s="2">
        <v>3</v>
      </c>
      <c r="G22" s="2">
        <v>2</v>
      </c>
      <c r="H22" s="2">
        <v>2</v>
      </c>
      <c r="I22" s="2">
        <v>5</v>
      </c>
      <c r="J22" s="2">
        <v>5</v>
      </c>
      <c r="K22" s="2">
        <v>5</v>
      </c>
      <c r="L22" s="2">
        <v>5</v>
      </c>
      <c r="M22" s="2">
        <v>2</v>
      </c>
      <c r="N22" s="2">
        <v>5</v>
      </c>
      <c r="O22" s="2">
        <v>2</v>
      </c>
      <c r="P22" s="2">
        <v>5</v>
      </c>
      <c r="Q22" s="2">
        <v>5</v>
      </c>
      <c r="R22" s="2">
        <v>5</v>
      </c>
      <c r="S22" s="2">
        <v>3</v>
      </c>
      <c r="T22" t="s">
        <v>39</v>
      </c>
    </row>
    <row r="23" spans="1:20" x14ac:dyDescent="0.2">
      <c r="A23" s="2">
        <v>20</v>
      </c>
      <c r="B23" t="s">
        <v>21</v>
      </c>
      <c r="C23" t="s">
        <v>33</v>
      </c>
      <c r="D23" s="2">
        <v>3</v>
      </c>
      <c r="E23" s="2">
        <v>1</v>
      </c>
      <c r="G23" s="2">
        <v>4</v>
      </c>
      <c r="H23" s="2">
        <v>1</v>
      </c>
      <c r="I23" s="2">
        <v>1</v>
      </c>
      <c r="J23" s="2">
        <v>1</v>
      </c>
      <c r="K23" s="2">
        <v>5</v>
      </c>
      <c r="L23" s="2">
        <v>5</v>
      </c>
      <c r="M23" s="2">
        <v>5</v>
      </c>
      <c r="N23" s="2">
        <v>5</v>
      </c>
      <c r="O23" s="2">
        <v>3</v>
      </c>
      <c r="R23" s="2">
        <v>4</v>
      </c>
      <c r="S23" s="2">
        <v>4</v>
      </c>
      <c r="T23" t="s">
        <v>40</v>
      </c>
    </row>
    <row r="24" spans="1:20" x14ac:dyDescent="0.2">
      <c r="A24" s="2">
        <v>21</v>
      </c>
      <c r="B24" t="s">
        <v>24</v>
      </c>
      <c r="C24" t="s">
        <v>33</v>
      </c>
      <c r="D24" s="2">
        <v>1</v>
      </c>
      <c r="E24" s="2">
        <v>1</v>
      </c>
      <c r="F24" s="2">
        <v>1</v>
      </c>
      <c r="G24" s="2">
        <v>1</v>
      </c>
      <c r="H24" s="2">
        <v>1</v>
      </c>
      <c r="I24" s="2">
        <v>1</v>
      </c>
      <c r="J24" s="2">
        <v>1</v>
      </c>
      <c r="K24" s="2">
        <v>1</v>
      </c>
      <c r="L24" s="2">
        <v>5</v>
      </c>
      <c r="M24" s="2">
        <v>1</v>
      </c>
      <c r="N24" s="2">
        <v>1</v>
      </c>
      <c r="O24" s="2">
        <v>1</v>
      </c>
      <c r="R24" s="2">
        <v>1</v>
      </c>
      <c r="S24" s="2">
        <v>1</v>
      </c>
      <c r="T24" t="s">
        <v>41</v>
      </c>
    </row>
    <row r="25" spans="1:20" x14ac:dyDescent="0.2">
      <c r="A25" s="2">
        <v>22</v>
      </c>
      <c r="B25" t="s">
        <v>23</v>
      </c>
      <c r="C25" t="s">
        <v>33</v>
      </c>
      <c r="D25" s="2">
        <v>2</v>
      </c>
      <c r="E25" s="2">
        <v>2</v>
      </c>
      <c r="F25" s="2">
        <v>2</v>
      </c>
      <c r="G25" s="2">
        <v>2</v>
      </c>
      <c r="H25" s="2">
        <v>2</v>
      </c>
      <c r="I25" s="2">
        <v>2</v>
      </c>
      <c r="J25" s="2">
        <v>2</v>
      </c>
      <c r="K25" s="2">
        <v>2</v>
      </c>
      <c r="L25" s="2">
        <v>2</v>
      </c>
      <c r="M25" s="2">
        <v>2</v>
      </c>
      <c r="N25" s="2">
        <v>2</v>
      </c>
      <c r="O25" s="2">
        <v>2</v>
      </c>
      <c r="R25" s="2">
        <v>2</v>
      </c>
      <c r="S25" s="2">
        <v>2</v>
      </c>
      <c r="T25" t="s">
        <v>42</v>
      </c>
    </row>
    <row r="26" spans="1:20" x14ac:dyDescent="0.2">
      <c r="A26" s="2">
        <v>23</v>
      </c>
      <c r="B26" t="s">
        <v>23</v>
      </c>
      <c r="C26" t="s">
        <v>33</v>
      </c>
      <c r="D26" s="2">
        <v>1</v>
      </c>
      <c r="E26" s="2">
        <v>1</v>
      </c>
      <c r="F26" s="2">
        <v>1</v>
      </c>
      <c r="G26" s="2">
        <v>1</v>
      </c>
      <c r="H26" s="2">
        <v>1</v>
      </c>
      <c r="I26" s="2">
        <v>1</v>
      </c>
      <c r="J26" s="2">
        <v>1</v>
      </c>
      <c r="K26" s="2">
        <v>1</v>
      </c>
      <c r="L26" s="2">
        <v>1</v>
      </c>
      <c r="M26" s="2">
        <v>1</v>
      </c>
      <c r="N26" s="2">
        <v>1</v>
      </c>
      <c r="O26" s="2">
        <v>1</v>
      </c>
      <c r="R26" s="2">
        <v>1</v>
      </c>
      <c r="S26" s="2">
        <v>1</v>
      </c>
    </row>
    <row r="27" spans="1:20" x14ac:dyDescent="0.2">
      <c r="A27" s="2">
        <v>24</v>
      </c>
      <c r="B27" t="s">
        <v>23</v>
      </c>
      <c r="C27" t="s">
        <v>25</v>
      </c>
      <c r="D27" s="2">
        <v>2</v>
      </c>
      <c r="E27" s="2">
        <v>1</v>
      </c>
      <c r="F27" s="2">
        <v>2</v>
      </c>
      <c r="G27" s="2">
        <v>2</v>
      </c>
      <c r="H27" s="2">
        <v>2</v>
      </c>
      <c r="I27" s="2">
        <v>2</v>
      </c>
      <c r="J27" s="2">
        <v>1</v>
      </c>
      <c r="K27" s="2">
        <v>1</v>
      </c>
      <c r="L27" s="2">
        <v>1</v>
      </c>
      <c r="M27" s="2">
        <v>1</v>
      </c>
      <c r="N27" s="2">
        <v>1</v>
      </c>
      <c r="O27" s="2">
        <v>2</v>
      </c>
      <c r="P27" s="2">
        <v>1</v>
      </c>
      <c r="Q27" s="2">
        <v>1</v>
      </c>
      <c r="R27" s="2">
        <v>2</v>
      </c>
      <c r="S27" s="2">
        <v>1</v>
      </c>
    </row>
    <row r="28" spans="1:20" x14ac:dyDescent="0.2">
      <c r="A28" s="2">
        <v>25</v>
      </c>
      <c r="B28" t="s">
        <v>23</v>
      </c>
      <c r="C28" t="s">
        <v>33</v>
      </c>
      <c r="D28" s="2">
        <v>1</v>
      </c>
      <c r="E28" s="2">
        <v>1</v>
      </c>
      <c r="F28" s="2">
        <v>1</v>
      </c>
      <c r="G28" s="2">
        <v>1</v>
      </c>
      <c r="H28" s="2">
        <v>1</v>
      </c>
      <c r="I28" s="2">
        <v>1</v>
      </c>
      <c r="J28" s="2">
        <v>1</v>
      </c>
      <c r="K28" s="2">
        <v>1</v>
      </c>
      <c r="L28" s="2">
        <v>1</v>
      </c>
      <c r="M28" s="2">
        <v>1</v>
      </c>
      <c r="N28" s="2">
        <v>1</v>
      </c>
      <c r="O28" s="2">
        <v>1</v>
      </c>
      <c r="R28" s="2">
        <v>1</v>
      </c>
      <c r="S28" s="2">
        <v>1</v>
      </c>
    </row>
    <row r="29" spans="1:20" x14ac:dyDescent="0.2">
      <c r="A29" s="2">
        <v>26</v>
      </c>
      <c r="B29" t="s">
        <v>23</v>
      </c>
      <c r="C29" t="s">
        <v>33</v>
      </c>
      <c r="D29" s="2">
        <v>2</v>
      </c>
      <c r="E29" s="2">
        <v>2</v>
      </c>
      <c r="F29" s="2">
        <v>2</v>
      </c>
      <c r="G29" s="2">
        <v>2</v>
      </c>
      <c r="H29" s="2">
        <v>1</v>
      </c>
      <c r="I29" s="2">
        <v>1</v>
      </c>
      <c r="J29" s="2">
        <v>1</v>
      </c>
      <c r="K29" s="2">
        <v>2</v>
      </c>
      <c r="L29" s="2">
        <v>2</v>
      </c>
      <c r="M29" s="2">
        <v>2</v>
      </c>
      <c r="N29" s="2">
        <v>2</v>
      </c>
      <c r="O29" s="2">
        <v>2</v>
      </c>
      <c r="P29" s="2">
        <v>2</v>
      </c>
      <c r="Q29" s="2">
        <v>2</v>
      </c>
      <c r="R29" s="2">
        <v>2</v>
      </c>
      <c r="S29" s="2">
        <v>2</v>
      </c>
    </row>
    <row r="30" spans="1:20" x14ac:dyDescent="0.2">
      <c r="A30" s="2">
        <v>27</v>
      </c>
      <c r="B30" t="s">
        <v>23</v>
      </c>
      <c r="C30" t="s">
        <v>33</v>
      </c>
      <c r="D30" s="2">
        <v>3</v>
      </c>
      <c r="E30" s="2">
        <v>2</v>
      </c>
      <c r="F30" s="2">
        <v>2</v>
      </c>
      <c r="G30" s="2">
        <v>1</v>
      </c>
      <c r="H30" s="2">
        <v>2</v>
      </c>
      <c r="I30" s="2">
        <v>2</v>
      </c>
      <c r="J30" s="2">
        <v>2</v>
      </c>
      <c r="K30" s="2">
        <v>2</v>
      </c>
      <c r="L30" s="2">
        <v>1</v>
      </c>
      <c r="M30" s="2">
        <v>2</v>
      </c>
      <c r="N30" s="2">
        <v>2</v>
      </c>
      <c r="O30" s="2">
        <v>1</v>
      </c>
      <c r="R30" s="2">
        <v>2</v>
      </c>
      <c r="S30" s="2">
        <v>2</v>
      </c>
      <c r="T30" t="s">
        <v>105</v>
      </c>
    </row>
    <row r="31" spans="1:20" x14ac:dyDescent="0.2">
      <c r="A31" s="2">
        <v>28</v>
      </c>
      <c r="B31" t="s">
        <v>23</v>
      </c>
      <c r="C31" t="s">
        <v>33</v>
      </c>
      <c r="D31" s="2">
        <v>2</v>
      </c>
      <c r="E31" s="2">
        <v>2</v>
      </c>
      <c r="F31" s="2">
        <v>2</v>
      </c>
      <c r="G31" s="2">
        <v>2</v>
      </c>
      <c r="H31" s="2">
        <v>2</v>
      </c>
      <c r="I31" s="2">
        <v>2</v>
      </c>
      <c r="J31" s="2">
        <v>1</v>
      </c>
      <c r="K31" s="2">
        <v>2</v>
      </c>
      <c r="L31" s="2">
        <v>1</v>
      </c>
      <c r="M31" s="2">
        <v>2</v>
      </c>
      <c r="N31" s="2">
        <v>1</v>
      </c>
      <c r="O31" s="2">
        <v>1</v>
      </c>
      <c r="R31" s="2">
        <v>2</v>
      </c>
      <c r="S31" s="2">
        <v>2</v>
      </c>
    </row>
    <row r="32" spans="1:20" x14ac:dyDescent="0.2">
      <c r="A32" s="2">
        <v>29</v>
      </c>
      <c r="B32" t="s">
        <v>23</v>
      </c>
      <c r="C32" t="s">
        <v>33</v>
      </c>
      <c r="D32" s="2">
        <v>1</v>
      </c>
      <c r="E32" s="2">
        <v>1</v>
      </c>
      <c r="F32" s="2">
        <v>5</v>
      </c>
      <c r="G32" s="2">
        <v>1</v>
      </c>
      <c r="H32" s="2">
        <v>5</v>
      </c>
      <c r="I32" s="2">
        <v>2</v>
      </c>
      <c r="J32" s="2">
        <v>2</v>
      </c>
      <c r="K32" s="2">
        <v>2</v>
      </c>
      <c r="L32" s="2">
        <v>2</v>
      </c>
      <c r="M32" s="2">
        <v>2</v>
      </c>
      <c r="N32" s="2">
        <v>2</v>
      </c>
      <c r="O32" s="2">
        <v>2</v>
      </c>
      <c r="R32" s="2">
        <v>2</v>
      </c>
      <c r="S32" s="2">
        <v>2</v>
      </c>
      <c r="T32" t="s">
        <v>106</v>
      </c>
    </row>
    <row r="33" spans="1:20" x14ac:dyDescent="0.2">
      <c r="A33" s="2">
        <v>30</v>
      </c>
      <c r="B33" t="s">
        <v>23</v>
      </c>
      <c r="C33" t="s">
        <v>33</v>
      </c>
      <c r="D33" s="2">
        <v>2</v>
      </c>
      <c r="E33" s="2">
        <v>2</v>
      </c>
      <c r="F33" s="2">
        <v>1</v>
      </c>
      <c r="G33" s="2">
        <v>2</v>
      </c>
      <c r="H33" s="2">
        <v>1</v>
      </c>
      <c r="I33" s="2">
        <v>1</v>
      </c>
      <c r="J33" s="2">
        <v>2</v>
      </c>
      <c r="K33" s="2">
        <v>2</v>
      </c>
      <c r="L33" s="2">
        <v>5</v>
      </c>
      <c r="M33" s="2">
        <v>2</v>
      </c>
      <c r="N33" s="2">
        <v>2</v>
      </c>
      <c r="O33" s="2">
        <v>2</v>
      </c>
      <c r="R33" s="2">
        <v>2</v>
      </c>
      <c r="S33" s="2">
        <v>2</v>
      </c>
      <c r="T33" t="s">
        <v>45</v>
      </c>
    </row>
    <row r="34" spans="1:20" x14ac:dyDescent="0.2">
      <c r="A34" s="2">
        <v>31</v>
      </c>
      <c r="B34" t="s">
        <v>23</v>
      </c>
      <c r="C34" t="s">
        <v>33</v>
      </c>
      <c r="D34" s="2">
        <v>2</v>
      </c>
      <c r="E34" s="2">
        <v>2</v>
      </c>
      <c r="F34" s="2">
        <v>2</v>
      </c>
      <c r="G34" s="2">
        <v>1</v>
      </c>
      <c r="H34" s="2">
        <v>2</v>
      </c>
      <c r="I34" s="2">
        <v>2</v>
      </c>
      <c r="J34" s="2">
        <v>2</v>
      </c>
      <c r="K34" s="2">
        <v>5</v>
      </c>
      <c r="L34" s="2">
        <v>3</v>
      </c>
      <c r="M34" s="2">
        <v>5</v>
      </c>
      <c r="N34" s="2">
        <v>3</v>
      </c>
      <c r="O34" s="2">
        <v>2</v>
      </c>
      <c r="R34" s="2">
        <v>2</v>
      </c>
      <c r="S34" s="2">
        <v>2</v>
      </c>
    </row>
    <row r="35" spans="1:20" x14ac:dyDescent="0.2">
      <c r="A35" s="2">
        <v>32</v>
      </c>
      <c r="B35" t="s">
        <v>23</v>
      </c>
      <c r="C35" t="s">
        <v>33</v>
      </c>
      <c r="D35" s="2">
        <v>2</v>
      </c>
      <c r="E35" s="2">
        <v>1</v>
      </c>
      <c r="F35" s="2">
        <v>1</v>
      </c>
      <c r="G35" s="2">
        <v>1</v>
      </c>
      <c r="H35" s="2">
        <v>1</v>
      </c>
      <c r="I35" s="2">
        <v>1</v>
      </c>
      <c r="J35" s="2">
        <v>1</v>
      </c>
      <c r="K35" s="2">
        <v>1</v>
      </c>
      <c r="L35" s="2">
        <v>1</v>
      </c>
      <c r="M35" s="2">
        <v>1</v>
      </c>
      <c r="N35" s="2">
        <v>1</v>
      </c>
      <c r="O35" s="2">
        <v>1</v>
      </c>
      <c r="R35" s="2">
        <v>1</v>
      </c>
      <c r="S35" s="2">
        <v>1</v>
      </c>
      <c r="T35" t="s">
        <v>46</v>
      </c>
    </row>
    <row r="36" spans="1:20" x14ac:dyDescent="0.2">
      <c r="A36" s="2">
        <v>33</v>
      </c>
      <c r="B36" t="s">
        <v>24</v>
      </c>
      <c r="C36" t="s">
        <v>33</v>
      </c>
      <c r="D36" s="2">
        <v>1</v>
      </c>
      <c r="E36" s="2">
        <v>1</v>
      </c>
      <c r="F36" s="2">
        <v>2</v>
      </c>
      <c r="G36" s="2">
        <v>1</v>
      </c>
      <c r="H36" s="2">
        <v>1</v>
      </c>
      <c r="I36" s="2">
        <v>1</v>
      </c>
      <c r="J36" s="2">
        <v>1</v>
      </c>
      <c r="K36" s="2">
        <v>2</v>
      </c>
      <c r="L36" s="2">
        <v>2</v>
      </c>
      <c r="M36" s="2">
        <v>2</v>
      </c>
      <c r="N36" s="2">
        <v>2</v>
      </c>
      <c r="O36" s="2">
        <v>2</v>
      </c>
      <c r="R36" s="2">
        <v>2</v>
      </c>
      <c r="S36" s="2">
        <v>2</v>
      </c>
    </row>
    <row r="37" spans="1:20" x14ac:dyDescent="0.2">
      <c r="A37" s="2">
        <v>34</v>
      </c>
      <c r="B37" t="s">
        <v>24</v>
      </c>
      <c r="C37" t="s">
        <v>33</v>
      </c>
      <c r="D37" s="2">
        <v>1</v>
      </c>
      <c r="E37" s="2">
        <v>1</v>
      </c>
      <c r="F37" s="2">
        <v>5</v>
      </c>
      <c r="G37" s="2">
        <v>1</v>
      </c>
      <c r="H37" s="2">
        <v>1</v>
      </c>
      <c r="I37" s="2">
        <v>2</v>
      </c>
      <c r="J37" s="2">
        <v>1</v>
      </c>
      <c r="K37" s="2">
        <v>1</v>
      </c>
      <c r="L37" s="2">
        <v>1</v>
      </c>
      <c r="M37" s="2">
        <v>1</v>
      </c>
      <c r="N37" s="2">
        <v>1</v>
      </c>
      <c r="O37" s="2">
        <v>2</v>
      </c>
      <c r="R37" s="2">
        <v>1</v>
      </c>
      <c r="S37" s="2">
        <v>1</v>
      </c>
      <c r="T37" t="s">
        <v>47</v>
      </c>
    </row>
    <row r="38" spans="1:20" x14ac:dyDescent="0.2">
      <c r="A38" s="2">
        <v>35</v>
      </c>
      <c r="B38" t="s">
        <v>24</v>
      </c>
      <c r="C38" t="s">
        <v>25</v>
      </c>
      <c r="D38" s="2">
        <v>2</v>
      </c>
      <c r="E38" s="2">
        <v>3</v>
      </c>
      <c r="F38" s="2">
        <v>1</v>
      </c>
      <c r="G38" s="2">
        <v>2</v>
      </c>
      <c r="H38" s="2">
        <v>1</v>
      </c>
      <c r="I38" s="2">
        <v>2</v>
      </c>
      <c r="J38" s="2">
        <v>2</v>
      </c>
      <c r="K38" s="2">
        <v>1</v>
      </c>
      <c r="L38" s="2">
        <v>1</v>
      </c>
      <c r="M38" s="2">
        <v>1</v>
      </c>
      <c r="N38" s="2">
        <v>1</v>
      </c>
      <c r="O38" s="2">
        <v>1</v>
      </c>
      <c r="P38" s="2">
        <v>1</v>
      </c>
      <c r="Q38" s="2">
        <v>1</v>
      </c>
      <c r="R38" s="2">
        <v>2</v>
      </c>
      <c r="S38" s="2">
        <v>1</v>
      </c>
      <c r="T38" t="s">
        <v>48</v>
      </c>
    </row>
    <row r="39" spans="1:20" x14ac:dyDescent="0.2">
      <c r="A39" s="2">
        <v>36</v>
      </c>
      <c r="B39" t="s">
        <v>24</v>
      </c>
      <c r="C39" t="s">
        <v>33</v>
      </c>
      <c r="D39" s="2">
        <v>2</v>
      </c>
      <c r="E39" s="2">
        <v>1</v>
      </c>
      <c r="F39" s="2">
        <v>1</v>
      </c>
      <c r="G39" s="2">
        <v>2</v>
      </c>
      <c r="H39" s="2">
        <v>1</v>
      </c>
      <c r="I39" s="2">
        <v>2</v>
      </c>
      <c r="J39" s="2">
        <v>2</v>
      </c>
      <c r="K39" s="2">
        <v>2</v>
      </c>
      <c r="L39" s="2">
        <v>2</v>
      </c>
      <c r="M39" s="2">
        <v>2</v>
      </c>
      <c r="N39" s="2">
        <v>2</v>
      </c>
      <c r="O39" s="2">
        <v>2</v>
      </c>
      <c r="R39" s="2">
        <v>2</v>
      </c>
      <c r="S39" s="2">
        <v>2</v>
      </c>
    </row>
    <row r="40" spans="1:20" x14ac:dyDescent="0.2">
      <c r="A40" s="2">
        <v>37</v>
      </c>
      <c r="B40" t="s">
        <v>24</v>
      </c>
      <c r="C40" t="s">
        <v>33</v>
      </c>
      <c r="D40" s="2">
        <v>1</v>
      </c>
      <c r="E40" s="2">
        <v>1</v>
      </c>
      <c r="F40" s="2">
        <v>1</v>
      </c>
      <c r="G40" s="2">
        <v>1</v>
      </c>
      <c r="H40" s="2">
        <v>1</v>
      </c>
      <c r="I40" s="2">
        <v>1</v>
      </c>
      <c r="J40" s="2">
        <v>1</v>
      </c>
      <c r="K40" s="2">
        <v>1</v>
      </c>
      <c r="L40" s="2">
        <v>1</v>
      </c>
      <c r="M40" s="2">
        <v>1</v>
      </c>
      <c r="N40" s="2">
        <v>1</v>
      </c>
      <c r="O40" s="2">
        <v>1</v>
      </c>
      <c r="P40" s="2">
        <v>1</v>
      </c>
      <c r="Q40" s="2">
        <v>1</v>
      </c>
      <c r="R40" s="2">
        <v>1</v>
      </c>
      <c r="S40" s="2">
        <v>1</v>
      </c>
      <c r="T40" t="s">
        <v>49</v>
      </c>
    </row>
    <row r="41" spans="1:20" x14ac:dyDescent="0.2">
      <c r="A41" s="2">
        <v>38</v>
      </c>
      <c r="B41" t="s">
        <v>20</v>
      </c>
      <c r="C41" t="s">
        <v>33</v>
      </c>
      <c r="D41" s="2">
        <v>1</v>
      </c>
      <c r="E41" s="2">
        <v>1</v>
      </c>
      <c r="F41" s="2">
        <v>1</v>
      </c>
      <c r="G41" s="2">
        <v>1</v>
      </c>
      <c r="H41" s="2">
        <v>1</v>
      </c>
      <c r="I41" s="2">
        <v>1</v>
      </c>
      <c r="J41" s="2">
        <v>1</v>
      </c>
      <c r="K41" s="2">
        <v>4</v>
      </c>
      <c r="L41" s="2">
        <v>3</v>
      </c>
      <c r="M41" s="2">
        <v>1</v>
      </c>
      <c r="N41" s="2">
        <v>1</v>
      </c>
      <c r="O41" s="2">
        <v>1</v>
      </c>
      <c r="R41" s="2">
        <v>1</v>
      </c>
      <c r="S41" s="2">
        <v>1</v>
      </c>
      <c r="T41" t="s">
        <v>50</v>
      </c>
    </row>
    <row r="42" spans="1:20" x14ac:dyDescent="0.2">
      <c r="A42" s="2">
        <v>39</v>
      </c>
      <c r="B42" t="s">
        <v>23</v>
      </c>
      <c r="C42" t="s">
        <v>25</v>
      </c>
      <c r="D42" s="2">
        <v>2</v>
      </c>
      <c r="E42" s="2">
        <v>2</v>
      </c>
      <c r="F42" s="2">
        <v>2</v>
      </c>
      <c r="G42" s="2">
        <v>3</v>
      </c>
      <c r="H42" s="2">
        <v>2</v>
      </c>
      <c r="I42" s="2">
        <v>1</v>
      </c>
      <c r="J42" s="2">
        <v>2</v>
      </c>
      <c r="K42" s="2">
        <v>2</v>
      </c>
      <c r="L42" s="2">
        <v>3</v>
      </c>
      <c r="M42" s="2">
        <v>1</v>
      </c>
      <c r="N42" s="2">
        <v>2</v>
      </c>
      <c r="O42" s="2">
        <v>3</v>
      </c>
      <c r="P42" s="2">
        <v>1</v>
      </c>
      <c r="Q42" s="2">
        <v>2</v>
      </c>
      <c r="R42" s="2">
        <v>3</v>
      </c>
      <c r="S42" s="2">
        <v>1</v>
      </c>
      <c r="T42" t="s">
        <v>51</v>
      </c>
    </row>
    <row r="43" spans="1:20" x14ac:dyDescent="0.2">
      <c r="A43" s="2">
        <v>40</v>
      </c>
      <c r="B43" t="s">
        <v>24</v>
      </c>
      <c r="C43" t="s">
        <v>25</v>
      </c>
      <c r="D43" s="2">
        <v>2</v>
      </c>
      <c r="E43" s="2">
        <v>2</v>
      </c>
      <c r="F43" s="2">
        <v>2</v>
      </c>
      <c r="G43" s="2">
        <v>2</v>
      </c>
      <c r="H43" s="2">
        <v>2</v>
      </c>
      <c r="I43" s="2">
        <v>2</v>
      </c>
      <c r="J43" s="2">
        <v>2</v>
      </c>
      <c r="K43" s="2">
        <v>2</v>
      </c>
      <c r="L43" s="2">
        <v>2</v>
      </c>
      <c r="M43" s="2">
        <v>2</v>
      </c>
      <c r="N43" s="2">
        <v>2</v>
      </c>
      <c r="O43" s="2">
        <v>2</v>
      </c>
      <c r="P43" s="2">
        <v>2</v>
      </c>
      <c r="Q43" s="2">
        <v>2</v>
      </c>
      <c r="R43" s="2">
        <v>2</v>
      </c>
      <c r="S43" s="2">
        <v>2</v>
      </c>
    </row>
    <row r="44" spans="1:20" x14ac:dyDescent="0.2">
      <c r="A44" s="2">
        <v>41</v>
      </c>
      <c r="B44" t="s">
        <v>24</v>
      </c>
      <c r="C44" t="s">
        <v>33</v>
      </c>
      <c r="D44" s="2">
        <v>1</v>
      </c>
      <c r="E44" s="2">
        <v>1</v>
      </c>
      <c r="F44" s="2">
        <v>1</v>
      </c>
      <c r="G44" s="2">
        <v>1</v>
      </c>
      <c r="H44" s="2">
        <v>1</v>
      </c>
      <c r="I44" s="2">
        <v>1</v>
      </c>
      <c r="J44" s="2">
        <v>2</v>
      </c>
      <c r="K44" s="2">
        <v>1</v>
      </c>
      <c r="L44" s="2">
        <v>5</v>
      </c>
      <c r="M44" s="2">
        <v>1</v>
      </c>
      <c r="N44" s="2">
        <v>5</v>
      </c>
      <c r="O44" s="2">
        <v>2</v>
      </c>
      <c r="R44" s="2">
        <v>2</v>
      </c>
      <c r="S44" s="2">
        <v>1</v>
      </c>
      <c r="T44" t="s">
        <v>52</v>
      </c>
    </row>
    <row r="45" spans="1:20" x14ac:dyDescent="0.2">
      <c r="A45" s="2">
        <v>42</v>
      </c>
      <c r="B45" t="s">
        <v>24</v>
      </c>
      <c r="C45" t="s">
        <v>33</v>
      </c>
      <c r="D45" s="2">
        <v>2</v>
      </c>
      <c r="E45" s="2">
        <v>2</v>
      </c>
      <c r="F45" s="2">
        <v>2</v>
      </c>
      <c r="G45" s="2">
        <v>2</v>
      </c>
      <c r="H45" s="2">
        <v>2</v>
      </c>
      <c r="I45" s="2">
        <v>2</v>
      </c>
      <c r="J45" s="2">
        <v>2</v>
      </c>
      <c r="K45" s="2">
        <v>2</v>
      </c>
      <c r="L45" s="2">
        <v>5</v>
      </c>
      <c r="M45" s="2">
        <v>2</v>
      </c>
      <c r="N45" s="2">
        <v>2</v>
      </c>
      <c r="O45" s="2">
        <v>2</v>
      </c>
      <c r="R45" s="2">
        <v>2</v>
      </c>
      <c r="S45" s="2">
        <v>2</v>
      </c>
      <c r="T45" t="s">
        <v>53</v>
      </c>
    </row>
    <row r="46" spans="1:20" x14ac:dyDescent="0.2">
      <c r="A46" s="2">
        <v>43</v>
      </c>
      <c r="B46" t="s">
        <v>24</v>
      </c>
      <c r="C46" t="s">
        <v>33</v>
      </c>
      <c r="D46" s="2">
        <v>1</v>
      </c>
      <c r="E46" s="2">
        <v>1</v>
      </c>
      <c r="F46" s="2">
        <v>2</v>
      </c>
      <c r="G46" s="2">
        <v>1</v>
      </c>
      <c r="H46" s="2">
        <v>1</v>
      </c>
      <c r="I46" s="2">
        <v>1</v>
      </c>
      <c r="J46" s="2">
        <v>1</v>
      </c>
      <c r="K46" s="2">
        <v>1</v>
      </c>
      <c r="L46" s="2">
        <v>1</v>
      </c>
      <c r="M46" s="2">
        <v>1</v>
      </c>
      <c r="N46" s="2">
        <v>1</v>
      </c>
      <c r="O46" s="2">
        <v>1</v>
      </c>
      <c r="R46" s="2">
        <v>2</v>
      </c>
      <c r="S46" s="2">
        <v>1</v>
      </c>
    </row>
    <row r="47" spans="1:20" x14ac:dyDescent="0.2">
      <c r="A47" s="2">
        <v>44</v>
      </c>
      <c r="B47" t="s">
        <v>24</v>
      </c>
      <c r="C47" t="s">
        <v>25</v>
      </c>
      <c r="D47" s="2">
        <v>2</v>
      </c>
      <c r="E47" s="2">
        <v>2</v>
      </c>
      <c r="F47" s="2">
        <v>2</v>
      </c>
      <c r="G47" s="2">
        <v>2</v>
      </c>
      <c r="H47" s="2">
        <v>2</v>
      </c>
      <c r="I47" s="2">
        <v>2</v>
      </c>
      <c r="J47" s="2">
        <v>2</v>
      </c>
      <c r="K47" s="2">
        <v>2</v>
      </c>
      <c r="L47" s="2">
        <v>2</v>
      </c>
      <c r="M47" s="2">
        <v>1</v>
      </c>
      <c r="N47" s="2">
        <v>2</v>
      </c>
      <c r="O47" s="2">
        <v>2</v>
      </c>
      <c r="P47" s="2">
        <v>2</v>
      </c>
      <c r="Q47" s="2">
        <v>2</v>
      </c>
      <c r="R47" s="2">
        <v>2</v>
      </c>
      <c r="S47" s="2">
        <v>2</v>
      </c>
    </row>
    <row r="48" spans="1:20" x14ac:dyDescent="0.2">
      <c r="A48" s="2">
        <v>45</v>
      </c>
      <c r="B48" t="s">
        <v>24</v>
      </c>
      <c r="C48" t="s">
        <v>25</v>
      </c>
      <c r="D48" s="2">
        <v>1</v>
      </c>
      <c r="E48" s="2">
        <v>1</v>
      </c>
      <c r="F48" s="2">
        <v>1</v>
      </c>
      <c r="G48" s="2">
        <v>1</v>
      </c>
      <c r="H48" s="2">
        <v>1</v>
      </c>
      <c r="I48" s="2">
        <v>2</v>
      </c>
      <c r="J48" s="2">
        <v>1</v>
      </c>
      <c r="K48" s="2">
        <v>1</v>
      </c>
      <c r="L48" s="2">
        <v>1</v>
      </c>
      <c r="M48" s="2">
        <v>1</v>
      </c>
      <c r="N48" s="2">
        <v>1</v>
      </c>
      <c r="O48" s="2">
        <v>1</v>
      </c>
      <c r="P48" s="2">
        <v>1</v>
      </c>
      <c r="Q48" s="2">
        <v>1</v>
      </c>
      <c r="R48" s="2">
        <v>1</v>
      </c>
      <c r="S48" s="2">
        <v>1</v>
      </c>
    </row>
    <row r="49" spans="1:20" x14ac:dyDescent="0.2">
      <c r="A49" s="2">
        <v>46</v>
      </c>
      <c r="B49" t="s">
        <v>18</v>
      </c>
      <c r="C49" t="s">
        <v>33</v>
      </c>
      <c r="D49" s="2">
        <v>2</v>
      </c>
      <c r="E49" s="2">
        <v>2</v>
      </c>
      <c r="F49" s="2">
        <v>1</v>
      </c>
      <c r="G49" s="2">
        <v>2</v>
      </c>
      <c r="H49" s="2">
        <v>2</v>
      </c>
      <c r="I49" s="2">
        <v>2</v>
      </c>
      <c r="J49" s="2">
        <v>1</v>
      </c>
      <c r="K49" s="2">
        <v>2</v>
      </c>
      <c r="L49" s="2">
        <v>2</v>
      </c>
      <c r="M49" s="2">
        <v>5</v>
      </c>
      <c r="N49" s="2">
        <v>5</v>
      </c>
      <c r="O49" s="2">
        <v>2</v>
      </c>
      <c r="R49" s="2">
        <v>3</v>
      </c>
      <c r="S49" s="2">
        <v>5</v>
      </c>
    </row>
    <row r="50" spans="1:20" x14ac:dyDescent="0.2">
      <c r="A50" s="2">
        <v>47</v>
      </c>
      <c r="B50" t="s">
        <v>19</v>
      </c>
      <c r="C50" t="s">
        <v>33</v>
      </c>
      <c r="D50" s="2">
        <v>1</v>
      </c>
      <c r="E50" s="2">
        <v>1</v>
      </c>
      <c r="F50" s="2">
        <v>1</v>
      </c>
      <c r="G50" s="2">
        <v>1</v>
      </c>
      <c r="H50" s="2">
        <v>2</v>
      </c>
      <c r="I50" s="2">
        <v>2</v>
      </c>
      <c r="J50" s="2">
        <v>2</v>
      </c>
      <c r="K50" s="2">
        <v>2</v>
      </c>
      <c r="L50" s="2">
        <v>5</v>
      </c>
      <c r="M50" s="2">
        <v>5</v>
      </c>
      <c r="N50" s="2">
        <v>2</v>
      </c>
      <c r="O50" s="2">
        <v>2</v>
      </c>
      <c r="R50" s="2">
        <v>2</v>
      </c>
      <c r="S50" s="2">
        <v>5</v>
      </c>
    </row>
    <row r="51" spans="1:20" x14ac:dyDescent="0.2">
      <c r="A51" s="2">
        <v>48</v>
      </c>
      <c r="B51" t="s">
        <v>19</v>
      </c>
      <c r="C51" t="s">
        <v>33</v>
      </c>
      <c r="D51" s="2">
        <v>2</v>
      </c>
      <c r="E51" s="2">
        <v>2</v>
      </c>
      <c r="F51" s="2">
        <v>2</v>
      </c>
      <c r="G51" s="2">
        <v>2</v>
      </c>
      <c r="H51" s="2">
        <v>2</v>
      </c>
      <c r="I51" s="2">
        <v>2</v>
      </c>
      <c r="J51" s="2">
        <v>2</v>
      </c>
      <c r="K51" s="2">
        <v>5</v>
      </c>
      <c r="L51" s="2">
        <v>5</v>
      </c>
      <c r="M51" s="2">
        <v>5</v>
      </c>
      <c r="N51" s="2">
        <v>2</v>
      </c>
      <c r="O51" s="2">
        <v>2</v>
      </c>
      <c r="R51" s="2">
        <v>2</v>
      </c>
      <c r="S51" s="2">
        <v>5</v>
      </c>
      <c r="T51" t="s">
        <v>54</v>
      </c>
    </row>
    <row r="52" spans="1:20" x14ac:dyDescent="0.2">
      <c r="A52" s="2">
        <v>49</v>
      </c>
      <c r="B52" t="s">
        <v>19</v>
      </c>
      <c r="C52" t="s">
        <v>33</v>
      </c>
      <c r="D52" s="2">
        <v>2</v>
      </c>
      <c r="E52" s="2">
        <v>2</v>
      </c>
      <c r="F52" s="2">
        <v>2</v>
      </c>
      <c r="G52" s="2">
        <v>2</v>
      </c>
      <c r="H52" s="2">
        <v>2</v>
      </c>
      <c r="I52" s="2">
        <v>3</v>
      </c>
      <c r="J52" s="2">
        <v>2</v>
      </c>
      <c r="K52" s="2">
        <v>5</v>
      </c>
      <c r="L52" s="2">
        <v>5</v>
      </c>
      <c r="M52" s="2">
        <v>5</v>
      </c>
      <c r="N52" s="2">
        <v>2</v>
      </c>
      <c r="O52" s="2">
        <v>2</v>
      </c>
      <c r="R52" s="2">
        <v>4</v>
      </c>
      <c r="S52" s="2">
        <v>5</v>
      </c>
      <c r="T52" t="s">
        <v>55</v>
      </c>
    </row>
    <row r="53" spans="1:20" x14ac:dyDescent="0.2">
      <c r="A53" s="2">
        <v>50</v>
      </c>
      <c r="B53" t="s">
        <v>19</v>
      </c>
      <c r="C53" t="s">
        <v>33</v>
      </c>
      <c r="D53" s="2">
        <v>2</v>
      </c>
      <c r="E53" s="2">
        <v>2</v>
      </c>
      <c r="F53" s="2">
        <v>2</v>
      </c>
      <c r="G53" s="2">
        <v>2</v>
      </c>
      <c r="H53" s="2">
        <v>2</v>
      </c>
      <c r="I53" s="2">
        <v>2</v>
      </c>
      <c r="J53" s="2">
        <v>3</v>
      </c>
      <c r="K53" s="2">
        <v>2</v>
      </c>
      <c r="L53" s="2">
        <v>3</v>
      </c>
      <c r="M53" s="2">
        <v>2</v>
      </c>
      <c r="N53" s="2">
        <v>4</v>
      </c>
      <c r="O53" s="2">
        <v>4</v>
      </c>
      <c r="R53" s="2">
        <v>4</v>
      </c>
      <c r="S53" s="2">
        <v>5</v>
      </c>
      <c r="T53" t="s">
        <v>56</v>
      </c>
    </row>
    <row r="54" spans="1:20" x14ac:dyDescent="0.2">
      <c r="A54" s="2">
        <v>51</v>
      </c>
      <c r="B54" t="s">
        <v>20</v>
      </c>
      <c r="C54" t="s">
        <v>25</v>
      </c>
      <c r="D54" s="2">
        <v>2</v>
      </c>
      <c r="E54" s="2">
        <v>2</v>
      </c>
      <c r="F54" s="2">
        <v>2</v>
      </c>
      <c r="G54" s="2">
        <v>2</v>
      </c>
      <c r="H54" s="2">
        <v>2</v>
      </c>
      <c r="I54" s="2">
        <v>2</v>
      </c>
      <c r="J54" s="2">
        <v>3</v>
      </c>
      <c r="K54" s="2">
        <v>2</v>
      </c>
      <c r="L54" s="2">
        <v>3</v>
      </c>
      <c r="M54" s="2">
        <v>2</v>
      </c>
      <c r="N54" s="2">
        <v>4</v>
      </c>
      <c r="O54" s="2">
        <v>4</v>
      </c>
      <c r="P54" s="2">
        <v>4</v>
      </c>
      <c r="Q54" s="2">
        <v>2</v>
      </c>
      <c r="R54" s="2">
        <v>4</v>
      </c>
      <c r="S54" s="2">
        <v>5</v>
      </c>
      <c r="T54" t="s">
        <v>57</v>
      </c>
    </row>
    <row r="55" spans="1:20" x14ac:dyDescent="0.2">
      <c r="A55" s="2">
        <v>52</v>
      </c>
      <c r="B55" t="s">
        <v>24</v>
      </c>
      <c r="C55" t="s">
        <v>25</v>
      </c>
      <c r="D55" s="2">
        <v>2</v>
      </c>
      <c r="E55" s="2">
        <v>2</v>
      </c>
      <c r="F55" s="2">
        <v>2</v>
      </c>
      <c r="G55" s="2">
        <v>2</v>
      </c>
      <c r="H55" s="2">
        <v>2</v>
      </c>
      <c r="I55" s="2">
        <v>2</v>
      </c>
      <c r="J55" s="2">
        <v>2</v>
      </c>
      <c r="K55" s="2">
        <v>2</v>
      </c>
      <c r="L55" s="2">
        <v>2</v>
      </c>
      <c r="M55" s="2">
        <v>2</v>
      </c>
      <c r="N55" s="2">
        <v>3</v>
      </c>
      <c r="O55" s="2">
        <v>2</v>
      </c>
      <c r="P55" s="2">
        <v>4</v>
      </c>
      <c r="Q55" s="2">
        <v>4</v>
      </c>
      <c r="R55" s="2">
        <v>3</v>
      </c>
      <c r="S55" s="2">
        <v>5</v>
      </c>
      <c r="T55" t="s">
        <v>58</v>
      </c>
    </row>
    <row r="56" spans="1:20" x14ac:dyDescent="0.2">
      <c r="A56" s="2">
        <v>53</v>
      </c>
      <c r="B56" t="s">
        <v>18</v>
      </c>
      <c r="C56" t="s">
        <v>33</v>
      </c>
      <c r="D56" s="2">
        <v>1</v>
      </c>
      <c r="E56" s="2">
        <v>1</v>
      </c>
      <c r="F56" s="2">
        <v>1</v>
      </c>
      <c r="G56" s="2">
        <v>1</v>
      </c>
      <c r="H56" s="2">
        <v>1</v>
      </c>
      <c r="I56" s="2">
        <v>1</v>
      </c>
      <c r="J56" s="2">
        <v>1</v>
      </c>
      <c r="K56" s="2">
        <v>2</v>
      </c>
      <c r="L56" s="2">
        <v>2</v>
      </c>
      <c r="M56" s="2">
        <v>2</v>
      </c>
      <c r="N56" s="2">
        <v>5</v>
      </c>
      <c r="O56" s="2">
        <v>1</v>
      </c>
      <c r="R56" s="2">
        <v>1</v>
      </c>
      <c r="S56" s="2">
        <v>1</v>
      </c>
      <c r="T56" t="s">
        <v>59</v>
      </c>
    </row>
    <row r="57" spans="1:20" x14ac:dyDescent="0.2">
      <c r="A57" s="2">
        <v>54</v>
      </c>
      <c r="B57" t="s">
        <v>18</v>
      </c>
      <c r="C57" t="s">
        <v>33</v>
      </c>
      <c r="D57" s="2">
        <v>2</v>
      </c>
      <c r="E57" s="2">
        <v>1</v>
      </c>
      <c r="F57" s="2">
        <v>2</v>
      </c>
      <c r="G57" s="2">
        <v>2</v>
      </c>
      <c r="H57" s="2">
        <v>2</v>
      </c>
      <c r="I57" s="2">
        <v>2</v>
      </c>
      <c r="J57" s="2">
        <v>2</v>
      </c>
      <c r="K57" s="2">
        <v>2</v>
      </c>
      <c r="L57" s="2">
        <v>5</v>
      </c>
      <c r="M57" s="2">
        <v>5</v>
      </c>
      <c r="N57" s="2">
        <v>5</v>
      </c>
      <c r="O57" s="2">
        <v>2</v>
      </c>
      <c r="R57" s="2">
        <v>2</v>
      </c>
      <c r="S57" s="2">
        <v>1</v>
      </c>
    </row>
    <row r="58" spans="1:20" x14ac:dyDescent="0.2">
      <c r="A58" s="2">
        <v>55</v>
      </c>
      <c r="B58" t="s">
        <v>18</v>
      </c>
      <c r="C58" t="s">
        <v>33</v>
      </c>
      <c r="D58" s="2">
        <v>1</v>
      </c>
      <c r="E58" s="2">
        <v>1</v>
      </c>
      <c r="F58" s="2">
        <v>1</v>
      </c>
      <c r="G58" s="2">
        <v>1</v>
      </c>
      <c r="H58" s="2">
        <v>1</v>
      </c>
      <c r="I58" s="2">
        <v>2</v>
      </c>
      <c r="J58" s="2">
        <v>1</v>
      </c>
      <c r="K58" s="2">
        <v>2</v>
      </c>
      <c r="L58" s="2">
        <v>2</v>
      </c>
      <c r="M58" s="2">
        <v>1</v>
      </c>
      <c r="N58" s="2">
        <v>2</v>
      </c>
      <c r="O58" s="2">
        <v>1</v>
      </c>
      <c r="R58" s="2">
        <v>1</v>
      </c>
      <c r="S58" s="2">
        <v>1</v>
      </c>
    </row>
    <row r="59" spans="1:20" x14ac:dyDescent="0.2">
      <c r="A59" s="2">
        <v>56</v>
      </c>
      <c r="B59" t="s">
        <v>18</v>
      </c>
      <c r="C59" t="s">
        <v>33</v>
      </c>
      <c r="D59" s="2">
        <v>1</v>
      </c>
      <c r="E59" s="2">
        <v>1</v>
      </c>
      <c r="F59" s="2">
        <v>1</v>
      </c>
      <c r="G59" s="2">
        <v>1</v>
      </c>
      <c r="H59" s="2">
        <v>1</v>
      </c>
      <c r="I59" s="2">
        <v>1</v>
      </c>
      <c r="J59" s="2">
        <v>1</v>
      </c>
      <c r="K59" s="2">
        <v>2</v>
      </c>
      <c r="L59" s="2">
        <v>2</v>
      </c>
      <c r="M59" s="2">
        <v>1</v>
      </c>
      <c r="N59" s="2">
        <v>1</v>
      </c>
      <c r="O59" s="2">
        <v>1</v>
      </c>
      <c r="R59" s="2">
        <v>2</v>
      </c>
      <c r="S59" s="2">
        <v>1</v>
      </c>
    </row>
    <row r="60" spans="1:20" x14ac:dyDescent="0.2">
      <c r="A60" s="2">
        <v>57</v>
      </c>
      <c r="B60" t="s">
        <v>18</v>
      </c>
      <c r="C60" t="s">
        <v>33</v>
      </c>
      <c r="D60" s="2">
        <v>1</v>
      </c>
      <c r="E60" s="2">
        <v>1</v>
      </c>
      <c r="F60" s="2">
        <v>1</v>
      </c>
      <c r="G60" s="2">
        <v>1</v>
      </c>
      <c r="H60" s="2">
        <v>1</v>
      </c>
      <c r="I60" s="2">
        <v>1</v>
      </c>
      <c r="J60" s="2">
        <v>1</v>
      </c>
      <c r="K60" s="2">
        <v>1</v>
      </c>
      <c r="L60" s="2">
        <v>5</v>
      </c>
      <c r="M60" s="2">
        <v>1</v>
      </c>
      <c r="N60" s="2">
        <v>1</v>
      </c>
      <c r="O60" s="2">
        <v>1</v>
      </c>
      <c r="R60" s="2">
        <v>2</v>
      </c>
      <c r="S60" s="2">
        <v>2</v>
      </c>
      <c r="T60" t="s">
        <v>109</v>
      </c>
    </row>
    <row r="61" spans="1:20" x14ac:dyDescent="0.2">
      <c r="A61" s="2">
        <v>58</v>
      </c>
      <c r="B61" t="s">
        <v>19</v>
      </c>
      <c r="C61" t="s">
        <v>33</v>
      </c>
      <c r="D61" s="2">
        <v>2</v>
      </c>
      <c r="E61" s="2">
        <v>2</v>
      </c>
      <c r="F61" s="2">
        <v>1</v>
      </c>
      <c r="G61" s="2">
        <v>2</v>
      </c>
      <c r="H61" s="2">
        <v>1</v>
      </c>
      <c r="I61" s="2">
        <v>1</v>
      </c>
      <c r="J61" s="2">
        <v>1</v>
      </c>
      <c r="K61" s="2">
        <v>1</v>
      </c>
      <c r="L61" s="2">
        <v>2</v>
      </c>
      <c r="M61" s="2">
        <v>1</v>
      </c>
      <c r="N61" s="2">
        <v>1</v>
      </c>
      <c r="O61" s="2">
        <v>1</v>
      </c>
      <c r="R61" s="2">
        <v>2</v>
      </c>
      <c r="S61" s="2">
        <v>1</v>
      </c>
    </row>
    <row r="62" spans="1:20" x14ac:dyDescent="0.2">
      <c r="A62" s="2">
        <v>59</v>
      </c>
      <c r="B62" t="s">
        <v>19</v>
      </c>
      <c r="C62" t="s">
        <v>25</v>
      </c>
      <c r="D62" s="2">
        <v>2</v>
      </c>
      <c r="E62" s="2">
        <v>2</v>
      </c>
      <c r="F62" s="2">
        <v>2</v>
      </c>
      <c r="G62" s="2">
        <v>2</v>
      </c>
      <c r="H62" s="2">
        <v>1</v>
      </c>
      <c r="I62" s="2">
        <v>5</v>
      </c>
      <c r="J62" s="2">
        <v>2</v>
      </c>
      <c r="K62" s="2">
        <v>5</v>
      </c>
      <c r="L62" s="2">
        <v>5</v>
      </c>
      <c r="M62" s="2">
        <v>2</v>
      </c>
      <c r="N62" s="2">
        <v>2</v>
      </c>
      <c r="O62" s="2">
        <v>1</v>
      </c>
      <c r="P62" s="2">
        <v>2</v>
      </c>
      <c r="Q62" s="2">
        <v>2</v>
      </c>
      <c r="R62" s="2">
        <v>2</v>
      </c>
      <c r="S62" s="2">
        <v>2</v>
      </c>
      <c r="T62" t="s">
        <v>61</v>
      </c>
    </row>
    <row r="63" spans="1:20" x14ac:dyDescent="0.2">
      <c r="A63" s="2">
        <v>60</v>
      </c>
      <c r="B63" t="s">
        <v>19</v>
      </c>
      <c r="C63" t="s">
        <v>25</v>
      </c>
      <c r="D63" s="2">
        <v>1</v>
      </c>
      <c r="E63" s="2">
        <v>1</v>
      </c>
      <c r="F63" s="2">
        <v>1</v>
      </c>
      <c r="G63" s="2">
        <v>1</v>
      </c>
      <c r="H63" s="2">
        <v>1</v>
      </c>
      <c r="I63" s="2">
        <v>1</v>
      </c>
      <c r="J63" s="2">
        <v>1</v>
      </c>
      <c r="K63" s="2">
        <v>1</v>
      </c>
      <c r="L63" s="2">
        <v>1</v>
      </c>
      <c r="M63" s="2">
        <v>1</v>
      </c>
      <c r="N63" s="2">
        <v>1</v>
      </c>
      <c r="O63" s="2">
        <v>1</v>
      </c>
      <c r="P63" s="2">
        <v>1</v>
      </c>
      <c r="Q63" s="2">
        <v>1</v>
      </c>
      <c r="R63" s="2">
        <v>2</v>
      </c>
      <c r="S63" s="2">
        <v>1</v>
      </c>
      <c r="T63" t="s">
        <v>62</v>
      </c>
    </row>
    <row r="64" spans="1:20" x14ac:dyDescent="0.2">
      <c r="A64" s="2">
        <v>61</v>
      </c>
      <c r="B64" t="s">
        <v>19</v>
      </c>
      <c r="C64" t="s">
        <v>33</v>
      </c>
      <c r="D64" s="2">
        <v>1</v>
      </c>
      <c r="E64" s="2">
        <v>2</v>
      </c>
      <c r="F64" s="2">
        <v>1</v>
      </c>
      <c r="G64" s="2">
        <v>2</v>
      </c>
      <c r="H64" s="2">
        <v>1</v>
      </c>
      <c r="I64" s="2">
        <v>2</v>
      </c>
      <c r="J64" s="2">
        <v>2</v>
      </c>
      <c r="K64" s="2">
        <v>2</v>
      </c>
      <c r="L64" s="2">
        <v>5</v>
      </c>
      <c r="M64" s="2">
        <v>2</v>
      </c>
      <c r="N64" s="2">
        <v>1</v>
      </c>
      <c r="O64" s="2">
        <v>2</v>
      </c>
      <c r="R64" s="2">
        <v>2</v>
      </c>
      <c r="S64" s="2">
        <v>1</v>
      </c>
    </row>
    <row r="65" spans="1:20" x14ac:dyDescent="0.2">
      <c r="A65" s="2">
        <v>62</v>
      </c>
      <c r="B65" t="s">
        <v>18</v>
      </c>
      <c r="C65" t="s">
        <v>33</v>
      </c>
      <c r="D65" s="2">
        <v>1</v>
      </c>
      <c r="E65" s="2">
        <v>2</v>
      </c>
      <c r="F65" s="2">
        <v>1</v>
      </c>
      <c r="G65" s="2">
        <v>2</v>
      </c>
      <c r="H65" s="2">
        <v>1</v>
      </c>
      <c r="I65" s="2">
        <v>2</v>
      </c>
      <c r="J65" s="2">
        <v>2</v>
      </c>
      <c r="K65" s="2">
        <v>2</v>
      </c>
      <c r="L65" s="2">
        <v>5</v>
      </c>
      <c r="M65" s="2">
        <v>2</v>
      </c>
      <c r="N65" s="2">
        <v>1</v>
      </c>
      <c r="O65" s="2">
        <v>2</v>
      </c>
      <c r="R65" s="2">
        <v>2</v>
      </c>
      <c r="S65" s="2">
        <v>1</v>
      </c>
    </row>
    <row r="66" spans="1:20" x14ac:dyDescent="0.2">
      <c r="A66" s="2">
        <v>63</v>
      </c>
      <c r="B66" t="s">
        <v>19</v>
      </c>
      <c r="C66" t="s">
        <v>33</v>
      </c>
      <c r="D66" s="2">
        <v>1</v>
      </c>
      <c r="E66" s="2">
        <v>1</v>
      </c>
      <c r="F66" s="2">
        <v>1</v>
      </c>
      <c r="G66" s="2">
        <v>1</v>
      </c>
      <c r="H66" s="2">
        <v>1</v>
      </c>
      <c r="I66" s="2">
        <v>1</v>
      </c>
      <c r="J66" s="2">
        <v>1</v>
      </c>
      <c r="K66" s="2">
        <v>1</v>
      </c>
      <c r="L66" s="2">
        <v>1</v>
      </c>
      <c r="M66" s="2">
        <v>1</v>
      </c>
      <c r="N66" s="2">
        <v>1</v>
      </c>
      <c r="O66" s="2">
        <v>1</v>
      </c>
      <c r="R66" s="2">
        <v>2</v>
      </c>
      <c r="S66" s="2">
        <v>1</v>
      </c>
    </row>
    <row r="67" spans="1:20" x14ac:dyDescent="0.2">
      <c r="A67" s="2">
        <v>64</v>
      </c>
      <c r="B67" t="s">
        <v>19</v>
      </c>
      <c r="C67" t="s">
        <v>33</v>
      </c>
      <c r="D67" s="2">
        <v>2</v>
      </c>
      <c r="E67" s="2">
        <v>2</v>
      </c>
      <c r="F67" s="2">
        <v>2</v>
      </c>
      <c r="G67" s="2">
        <v>2</v>
      </c>
      <c r="H67" s="2">
        <v>2</v>
      </c>
      <c r="I67" s="2">
        <v>2</v>
      </c>
      <c r="J67" s="2">
        <v>2</v>
      </c>
      <c r="K67" s="2">
        <v>2</v>
      </c>
      <c r="L67" s="2">
        <v>2</v>
      </c>
      <c r="M67" s="2">
        <v>3</v>
      </c>
      <c r="N67" s="2">
        <v>2</v>
      </c>
      <c r="O67" s="2">
        <v>2</v>
      </c>
      <c r="R67" s="2">
        <v>2</v>
      </c>
      <c r="S67" s="2">
        <v>2</v>
      </c>
    </row>
    <row r="68" spans="1:20" x14ac:dyDescent="0.2">
      <c r="A68" s="2">
        <v>65</v>
      </c>
      <c r="B68" t="s">
        <v>19</v>
      </c>
      <c r="C68" t="s">
        <v>33</v>
      </c>
      <c r="D68" s="2">
        <v>2</v>
      </c>
      <c r="E68" s="2">
        <v>2</v>
      </c>
      <c r="F68" s="2">
        <v>1</v>
      </c>
      <c r="G68" s="2">
        <v>1</v>
      </c>
      <c r="H68" s="2">
        <v>1</v>
      </c>
      <c r="I68" s="2">
        <v>1</v>
      </c>
      <c r="J68" s="2">
        <v>1</v>
      </c>
      <c r="K68" s="2">
        <v>2</v>
      </c>
      <c r="L68" s="2">
        <v>2</v>
      </c>
      <c r="M68" s="2">
        <v>2</v>
      </c>
      <c r="N68" s="2">
        <v>2</v>
      </c>
      <c r="O68" s="2">
        <v>2</v>
      </c>
      <c r="R68" s="2">
        <v>2</v>
      </c>
      <c r="S68" s="2">
        <v>2</v>
      </c>
      <c r="T68" t="s">
        <v>63</v>
      </c>
    </row>
    <row r="69" spans="1:20" x14ac:dyDescent="0.2">
      <c r="A69" s="2">
        <v>66</v>
      </c>
      <c r="B69" t="s">
        <v>19</v>
      </c>
      <c r="C69" t="s">
        <v>33</v>
      </c>
      <c r="D69" s="2">
        <v>1</v>
      </c>
      <c r="E69" s="2">
        <v>1</v>
      </c>
      <c r="F69" s="2">
        <v>1</v>
      </c>
      <c r="G69" s="2">
        <v>1</v>
      </c>
      <c r="H69" s="2">
        <v>1</v>
      </c>
      <c r="I69" s="2">
        <v>1</v>
      </c>
      <c r="J69" s="2">
        <v>1</v>
      </c>
      <c r="K69" s="2">
        <v>1</v>
      </c>
      <c r="L69" s="2">
        <v>1</v>
      </c>
      <c r="M69" s="2">
        <v>1</v>
      </c>
      <c r="N69" s="2">
        <v>1</v>
      </c>
      <c r="O69" s="2">
        <v>1</v>
      </c>
      <c r="R69" s="2">
        <v>1</v>
      </c>
      <c r="S69" s="2">
        <v>1</v>
      </c>
    </row>
    <row r="70" spans="1:20" x14ac:dyDescent="0.2">
      <c r="A70" s="2">
        <v>67</v>
      </c>
      <c r="B70" t="s">
        <v>20</v>
      </c>
      <c r="C70" t="s">
        <v>25</v>
      </c>
      <c r="D70" s="2">
        <v>2</v>
      </c>
      <c r="E70" s="2">
        <v>2</v>
      </c>
      <c r="F70" s="2">
        <v>2</v>
      </c>
      <c r="G70" s="2">
        <v>2</v>
      </c>
      <c r="H70" s="2">
        <v>2</v>
      </c>
      <c r="I70" s="2">
        <v>2</v>
      </c>
      <c r="J70" s="2">
        <v>2</v>
      </c>
      <c r="K70" s="2">
        <v>2</v>
      </c>
      <c r="L70" s="2">
        <v>2</v>
      </c>
      <c r="M70" s="2">
        <v>2</v>
      </c>
      <c r="N70" s="2">
        <v>2</v>
      </c>
      <c r="O70" s="2">
        <v>2</v>
      </c>
      <c r="P70" s="2">
        <v>2</v>
      </c>
      <c r="Q70" s="2">
        <v>2</v>
      </c>
      <c r="R70" s="2">
        <v>2</v>
      </c>
      <c r="S70" s="2">
        <v>2</v>
      </c>
    </row>
    <row r="71" spans="1:20" x14ac:dyDescent="0.2">
      <c r="A71" s="2">
        <v>68</v>
      </c>
      <c r="B71" t="s">
        <v>19</v>
      </c>
      <c r="C71" t="s">
        <v>33</v>
      </c>
      <c r="D71" s="2">
        <v>1</v>
      </c>
      <c r="E71" s="2">
        <v>1</v>
      </c>
      <c r="F71" s="2">
        <v>2</v>
      </c>
      <c r="G71" s="2">
        <v>1</v>
      </c>
      <c r="H71" s="2">
        <v>1</v>
      </c>
      <c r="I71" s="2">
        <v>1</v>
      </c>
      <c r="J71" s="2">
        <v>2</v>
      </c>
      <c r="K71" s="2">
        <v>1</v>
      </c>
      <c r="L71" s="2">
        <v>2</v>
      </c>
      <c r="M71" s="2">
        <v>2</v>
      </c>
      <c r="N71" s="2">
        <v>5</v>
      </c>
      <c r="O71" s="2">
        <v>2</v>
      </c>
      <c r="R71" s="2">
        <v>2</v>
      </c>
      <c r="S71" s="2">
        <v>1</v>
      </c>
    </row>
    <row r="72" spans="1:20" x14ac:dyDescent="0.2">
      <c r="A72" s="2">
        <v>69</v>
      </c>
      <c r="B72" t="s">
        <v>19</v>
      </c>
      <c r="C72" t="s">
        <v>33</v>
      </c>
      <c r="D72" s="2">
        <v>1</v>
      </c>
      <c r="E72" s="2">
        <v>1</v>
      </c>
      <c r="F72" s="2">
        <v>1</v>
      </c>
      <c r="G72" s="2">
        <v>1</v>
      </c>
      <c r="H72" s="2">
        <v>1</v>
      </c>
      <c r="I72" s="2">
        <v>1</v>
      </c>
      <c r="J72" s="2">
        <v>1</v>
      </c>
      <c r="K72" s="2">
        <v>1</v>
      </c>
      <c r="L72" s="2">
        <v>5</v>
      </c>
      <c r="M72" s="2">
        <v>1</v>
      </c>
      <c r="N72" s="2">
        <v>5</v>
      </c>
      <c r="O72" s="2">
        <v>1</v>
      </c>
      <c r="R72" s="2">
        <v>1</v>
      </c>
      <c r="S72" s="2">
        <v>1</v>
      </c>
      <c r="T72" t="s">
        <v>64</v>
      </c>
    </row>
    <row r="73" spans="1:20" x14ac:dyDescent="0.2">
      <c r="A73" s="2">
        <v>70</v>
      </c>
      <c r="B73" t="s">
        <v>20</v>
      </c>
      <c r="C73" t="s">
        <v>25</v>
      </c>
      <c r="D73" s="2">
        <v>1</v>
      </c>
      <c r="E73" s="2">
        <v>1</v>
      </c>
      <c r="F73" s="2">
        <v>1</v>
      </c>
      <c r="G73" s="2">
        <v>1</v>
      </c>
      <c r="H73" s="2">
        <v>1</v>
      </c>
      <c r="I73" s="2">
        <v>1</v>
      </c>
      <c r="J73" s="2">
        <v>1</v>
      </c>
      <c r="K73" s="2">
        <v>1</v>
      </c>
      <c r="L73" s="2">
        <v>5</v>
      </c>
      <c r="M73" s="2">
        <v>1</v>
      </c>
      <c r="N73" s="2">
        <v>1</v>
      </c>
      <c r="O73" s="2">
        <v>1</v>
      </c>
      <c r="P73" s="2">
        <v>1</v>
      </c>
      <c r="Q73" s="2">
        <v>1</v>
      </c>
      <c r="R73" s="2">
        <v>2</v>
      </c>
      <c r="S73" s="2">
        <v>1</v>
      </c>
      <c r="T73" t="s">
        <v>65</v>
      </c>
    </row>
    <row r="74" spans="1:20" x14ac:dyDescent="0.2">
      <c r="A74" s="2">
        <v>71</v>
      </c>
      <c r="B74" t="s">
        <v>20</v>
      </c>
      <c r="C74" t="s">
        <v>33</v>
      </c>
      <c r="D74" s="2">
        <v>2</v>
      </c>
      <c r="E74" s="2">
        <v>2</v>
      </c>
      <c r="F74" s="2">
        <v>1</v>
      </c>
      <c r="G74" s="2">
        <v>2</v>
      </c>
      <c r="H74" s="2">
        <v>1</v>
      </c>
      <c r="I74" s="2">
        <v>1</v>
      </c>
      <c r="J74" s="2">
        <v>2</v>
      </c>
      <c r="K74" s="2">
        <v>2</v>
      </c>
      <c r="L74" s="2">
        <v>5</v>
      </c>
      <c r="M74" s="2">
        <v>2</v>
      </c>
      <c r="N74" s="2">
        <v>2</v>
      </c>
      <c r="O74" s="2">
        <v>2</v>
      </c>
      <c r="R74" s="2">
        <v>2</v>
      </c>
      <c r="S74" s="2">
        <v>2</v>
      </c>
      <c r="T74" t="s">
        <v>66</v>
      </c>
    </row>
    <row r="75" spans="1:20" x14ac:dyDescent="0.2">
      <c r="A75" s="2">
        <v>72</v>
      </c>
      <c r="B75" t="s">
        <v>20</v>
      </c>
      <c r="C75" t="s">
        <v>33</v>
      </c>
      <c r="D75" s="2">
        <v>2</v>
      </c>
      <c r="E75" s="2">
        <v>2</v>
      </c>
      <c r="F75" s="2">
        <v>2</v>
      </c>
      <c r="G75" s="2">
        <v>2</v>
      </c>
      <c r="H75" s="2">
        <v>2</v>
      </c>
      <c r="I75" s="2">
        <v>2</v>
      </c>
      <c r="J75" s="2">
        <v>2</v>
      </c>
      <c r="K75" s="2">
        <v>2</v>
      </c>
      <c r="L75" s="2">
        <v>2</v>
      </c>
      <c r="M75" s="2">
        <v>2</v>
      </c>
      <c r="N75" s="2">
        <v>2</v>
      </c>
      <c r="O75" s="2">
        <v>2</v>
      </c>
      <c r="R75" s="2">
        <v>2</v>
      </c>
      <c r="S75" s="2">
        <v>2</v>
      </c>
    </row>
    <row r="76" spans="1:20" x14ac:dyDescent="0.2">
      <c r="A76" s="2">
        <v>73</v>
      </c>
      <c r="B76" t="s">
        <v>20</v>
      </c>
      <c r="C76" t="s">
        <v>33</v>
      </c>
      <c r="D76" s="2">
        <v>1</v>
      </c>
      <c r="E76" s="2">
        <v>1</v>
      </c>
      <c r="F76" s="2">
        <v>1</v>
      </c>
      <c r="G76" s="2">
        <v>1</v>
      </c>
      <c r="H76" s="2">
        <v>1</v>
      </c>
      <c r="I76" s="2">
        <v>1</v>
      </c>
      <c r="J76" s="2">
        <v>1</v>
      </c>
      <c r="K76" s="2">
        <v>1</v>
      </c>
      <c r="L76" s="2">
        <v>2</v>
      </c>
      <c r="M76" s="2">
        <v>1</v>
      </c>
      <c r="N76" s="2">
        <v>1</v>
      </c>
      <c r="O76" s="2">
        <v>1</v>
      </c>
      <c r="R76" s="2">
        <v>2</v>
      </c>
      <c r="S76" s="2">
        <v>1</v>
      </c>
    </row>
    <row r="77" spans="1:20" x14ac:dyDescent="0.2">
      <c r="A77" s="2">
        <v>74</v>
      </c>
      <c r="B77" t="s">
        <v>21</v>
      </c>
      <c r="C77" t="s">
        <v>33</v>
      </c>
      <c r="D77" s="2">
        <v>2</v>
      </c>
      <c r="E77" s="2">
        <v>2</v>
      </c>
      <c r="F77" s="2">
        <v>1</v>
      </c>
      <c r="G77" s="2">
        <v>1</v>
      </c>
      <c r="H77" s="2">
        <v>1</v>
      </c>
      <c r="I77" s="2">
        <v>1</v>
      </c>
      <c r="J77" s="2">
        <v>1</v>
      </c>
      <c r="K77" s="2">
        <v>2</v>
      </c>
      <c r="L77" s="2">
        <v>2</v>
      </c>
      <c r="M77" s="2">
        <v>2</v>
      </c>
      <c r="N77" s="2">
        <v>2</v>
      </c>
      <c r="O77" s="2">
        <v>2</v>
      </c>
      <c r="R77" s="2">
        <v>2</v>
      </c>
      <c r="S77" s="2">
        <v>2</v>
      </c>
      <c r="T77" t="s">
        <v>67</v>
      </c>
    </row>
    <row r="78" spans="1:20" x14ac:dyDescent="0.2">
      <c r="A78" s="2">
        <v>75</v>
      </c>
      <c r="B78" t="s">
        <v>21</v>
      </c>
      <c r="C78" t="s">
        <v>33</v>
      </c>
      <c r="D78" s="2">
        <v>1</v>
      </c>
      <c r="E78" s="2">
        <v>2</v>
      </c>
      <c r="F78" s="2">
        <v>1</v>
      </c>
      <c r="G78" s="2">
        <v>2</v>
      </c>
      <c r="H78" s="2">
        <v>1</v>
      </c>
      <c r="I78" s="2">
        <v>2</v>
      </c>
      <c r="J78" s="2">
        <v>2</v>
      </c>
      <c r="K78" s="2">
        <v>2</v>
      </c>
      <c r="L78" s="2">
        <v>5</v>
      </c>
      <c r="M78" s="2">
        <v>2</v>
      </c>
      <c r="N78" s="2">
        <v>2</v>
      </c>
      <c r="O78" s="2">
        <v>2</v>
      </c>
      <c r="R78" s="2">
        <v>2</v>
      </c>
      <c r="S78" s="2">
        <v>2</v>
      </c>
      <c r="T78" t="s">
        <v>68</v>
      </c>
    </row>
    <row r="79" spans="1:20" x14ac:dyDescent="0.2">
      <c r="A79" s="2">
        <v>76</v>
      </c>
      <c r="B79" t="s">
        <v>21</v>
      </c>
      <c r="C79" t="s">
        <v>33</v>
      </c>
      <c r="D79" s="2">
        <v>1</v>
      </c>
      <c r="E79" s="2">
        <v>1</v>
      </c>
      <c r="F79" s="2">
        <v>1</v>
      </c>
      <c r="G79" s="2">
        <v>1</v>
      </c>
      <c r="H79" s="2">
        <v>1</v>
      </c>
      <c r="I79" s="2">
        <v>1</v>
      </c>
      <c r="J79" s="2">
        <v>1</v>
      </c>
      <c r="K79" s="2">
        <v>1</v>
      </c>
      <c r="L79" s="2">
        <v>5</v>
      </c>
      <c r="M79" s="2">
        <v>1</v>
      </c>
      <c r="N79" s="2">
        <v>1</v>
      </c>
      <c r="O79" s="2">
        <v>1</v>
      </c>
      <c r="R79" s="2">
        <v>2</v>
      </c>
      <c r="S79" s="2">
        <v>2</v>
      </c>
      <c r="T79" t="s">
        <v>110</v>
      </c>
    </row>
    <row r="80" spans="1:20" x14ac:dyDescent="0.2">
      <c r="A80" s="2">
        <v>77</v>
      </c>
      <c r="B80" t="s">
        <v>21</v>
      </c>
      <c r="C80" t="s">
        <v>33</v>
      </c>
      <c r="D80" s="2">
        <v>1</v>
      </c>
      <c r="E80" s="2">
        <v>1</v>
      </c>
      <c r="F80" s="2">
        <v>1</v>
      </c>
      <c r="G80" s="2">
        <v>1</v>
      </c>
      <c r="H80" s="2">
        <v>1</v>
      </c>
      <c r="I80" s="2">
        <v>1</v>
      </c>
      <c r="J80" s="2">
        <v>1</v>
      </c>
      <c r="K80" s="2">
        <v>1</v>
      </c>
      <c r="L80" s="2">
        <v>1</v>
      </c>
      <c r="M80" s="2">
        <v>1</v>
      </c>
      <c r="N80" s="2">
        <v>1</v>
      </c>
      <c r="O80" s="2">
        <v>1</v>
      </c>
      <c r="R80" s="2">
        <v>1</v>
      </c>
      <c r="S80" s="2">
        <v>1</v>
      </c>
    </row>
    <row r="81" spans="1:20" x14ac:dyDescent="0.2">
      <c r="A81" s="2">
        <v>78</v>
      </c>
      <c r="B81" t="s">
        <v>20</v>
      </c>
      <c r="C81" t="s">
        <v>33</v>
      </c>
      <c r="D81" s="2">
        <v>2</v>
      </c>
      <c r="E81" s="2">
        <v>1</v>
      </c>
      <c r="F81" s="2">
        <v>2</v>
      </c>
      <c r="G81" s="2">
        <v>2</v>
      </c>
      <c r="H81" s="2">
        <v>1</v>
      </c>
      <c r="I81" s="2">
        <v>1</v>
      </c>
      <c r="J81" s="2">
        <v>1</v>
      </c>
      <c r="K81" s="2">
        <v>2</v>
      </c>
      <c r="L81" s="2">
        <v>2</v>
      </c>
      <c r="M81" s="2">
        <v>2</v>
      </c>
      <c r="N81" s="2">
        <v>2</v>
      </c>
      <c r="O81" s="2">
        <v>2</v>
      </c>
      <c r="R81" s="2">
        <v>2</v>
      </c>
      <c r="S81" s="2">
        <v>2</v>
      </c>
    </row>
    <row r="82" spans="1:20" x14ac:dyDescent="0.2">
      <c r="A82" s="2">
        <v>79</v>
      </c>
      <c r="B82" t="s">
        <v>20</v>
      </c>
      <c r="C82" t="s">
        <v>33</v>
      </c>
      <c r="D82" s="2">
        <v>1</v>
      </c>
      <c r="E82" s="2">
        <v>1</v>
      </c>
      <c r="F82" s="2">
        <v>1</v>
      </c>
      <c r="G82" s="2">
        <v>1</v>
      </c>
      <c r="H82" s="2">
        <v>1</v>
      </c>
      <c r="I82" s="2">
        <v>1</v>
      </c>
      <c r="J82" s="2">
        <v>1</v>
      </c>
      <c r="K82" s="2">
        <v>2</v>
      </c>
      <c r="L82" s="2">
        <v>2</v>
      </c>
      <c r="M82" s="2">
        <v>2</v>
      </c>
      <c r="N82" s="2">
        <v>2</v>
      </c>
      <c r="O82" s="2">
        <v>2</v>
      </c>
      <c r="R82" s="2">
        <v>2</v>
      </c>
      <c r="S82" s="2">
        <v>2</v>
      </c>
    </row>
    <row r="83" spans="1:20" x14ac:dyDescent="0.2">
      <c r="A83" s="2">
        <v>80</v>
      </c>
      <c r="B83" t="s">
        <v>21</v>
      </c>
      <c r="C83" t="s">
        <v>33</v>
      </c>
      <c r="D83" s="2">
        <v>2</v>
      </c>
      <c r="E83" s="2">
        <v>2</v>
      </c>
      <c r="F83" s="2">
        <v>2</v>
      </c>
      <c r="G83" s="2">
        <v>2</v>
      </c>
      <c r="H83" s="2">
        <v>2</v>
      </c>
      <c r="I83" s="2">
        <v>2</v>
      </c>
      <c r="J83" s="2">
        <v>2</v>
      </c>
      <c r="K83" s="2">
        <v>2</v>
      </c>
      <c r="L83" s="2">
        <v>2</v>
      </c>
      <c r="M83" s="2">
        <v>5</v>
      </c>
      <c r="N83" s="2">
        <v>2</v>
      </c>
      <c r="O83" s="2">
        <v>2</v>
      </c>
      <c r="R83" s="2">
        <v>2</v>
      </c>
      <c r="S83" s="2">
        <v>2</v>
      </c>
      <c r="T83" t="s">
        <v>69</v>
      </c>
    </row>
    <row r="84" spans="1:20" x14ac:dyDescent="0.2">
      <c r="A84" s="2">
        <v>81</v>
      </c>
      <c r="B84" t="s">
        <v>21</v>
      </c>
      <c r="C84" t="s">
        <v>33</v>
      </c>
      <c r="D84" s="2">
        <v>2</v>
      </c>
      <c r="E84" s="2">
        <v>1</v>
      </c>
      <c r="F84" s="2">
        <v>2</v>
      </c>
      <c r="G84" s="2">
        <v>2</v>
      </c>
      <c r="H84" s="2">
        <v>1</v>
      </c>
      <c r="I84" s="2">
        <v>1</v>
      </c>
      <c r="J84" s="2">
        <v>1</v>
      </c>
      <c r="K84" s="2">
        <v>2</v>
      </c>
      <c r="L84" s="2">
        <v>2</v>
      </c>
      <c r="M84" s="2">
        <v>2</v>
      </c>
      <c r="N84" s="2">
        <v>2</v>
      </c>
      <c r="O84" s="2">
        <v>2</v>
      </c>
      <c r="R84" s="2">
        <v>2</v>
      </c>
      <c r="S84" s="2">
        <v>2</v>
      </c>
    </row>
    <row r="85" spans="1:20" x14ac:dyDescent="0.2">
      <c r="A85" s="2">
        <v>82</v>
      </c>
      <c r="B85" t="s">
        <v>21</v>
      </c>
      <c r="C85" t="s">
        <v>25</v>
      </c>
      <c r="D85" s="2">
        <v>1</v>
      </c>
      <c r="E85" s="2">
        <v>2</v>
      </c>
      <c r="F85" s="2">
        <v>1</v>
      </c>
      <c r="G85" s="2">
        <v>1</v>
      </c>
      <c r="H85" s="2">
        <v>1</v>
      </c>
      <c r="I85" s="2">
        <v>1</v>
      </c>
      <c r="J85" s="2">
        <v>1</v>
      </c>
      <c r="K85" s="2">
        <v>1</v>
      </c>
      <c r="L85" s="2">
        <v>1</v>
      </c>
      <c r="M85" s="2">
        <v>1</v>
      </c>
      <c r="N85" s="2">
        <v>1</v>
      </c>
      <c r="O85" s="2">
        <v>1</v>
      </c>
      <c r="P85" s="2">
        <v>1</v>
      </c>
      <c r="Q85" s="2">
        <v>1</v>
      </c>
      <c r="R85" s="2">
        <v>2</v>
      </c>
      <c r="S85" s="2">
        <v>1</v>
      </c>
      <c r="T85" t="s">
        <v>70</v>
      </c>
    </row>
    <row r="86" spans="1:20" x14ac:dyDescent="0.2">
      <c r="A86" s="2">
        <v>83</v>
      </c>
      <c r="B86" t="s">
        <v>21</v>
      </c>
      <c r="C86" t="s">
        <v>33</v>
      </c>
      <c r="D86" s="2">
        <v>1</v>
      </c>
      <c r="E86" s="2">
        <v>1</v>
      </c>
      <c r="F86" s="2">
        <v>1</v>
      </c>
      <c r="G86" s="2">
        <v>1</v>
      </c>
      <c r="H86" s="2">
        <v>1</v>
      </c>
      <c r="I86" s="2">
        <v>1</v>
      </c>
      <c r="J86" s="2">
        <v>1</v>
      </c>
      <c r="K86" s="2">
        <v>1</v>
      </c>
      <c r="L86" s="2">
        <v>1</v>
      </c>
      <c r="M86" s="2">
        <v>1</v>
      </c>
      <c r="N86" s="2">
        <v>1</v>
      </c>
      <c r="O86" s="2">
        <v>1</v>
      </c>
      <c r="R86" s="2">
        <v>1</v>
      </c>
      <c r="S86" s="2">
        <v>1</v>
      </c>
    </row>
    <row r="87" spans="1:20" x14ac:dyDescent="0.2">
      <c r="A87" s="2">
        <v>84</v>
      </c>
      <c r="B87" t="s">
        <v>22</v>
      </c>
      <c r="C87" t="s">
        <v>25</v>
      </c>
      <c r="D87" s="2">
        <v>2</v>
      </c>
      <c r="E87" s="2">
        <v>2</v>
      </c>
      <c r="F87" s="2">
        <v>3</v>
      </c>
      <c r="G87" s="2">
        <v>2</v>
      </c>
      <c r="H87" s="2">
        <v>2</v>
      </c>
      <c r="I87" s="2">
        <v>2</v>
      </c>
      <c r="J87" s="2">
        <v>2</v>
      </c>
      <c r="K87" s="2">
        <v>2</v>
      </c>
      <c r="L87" s="2">
        <v>2</v>
      </c>
      <c r="M87" s="2">
        <v>2</v>
      </c>
      <c r="N87" s="2">
        <v>3</v>
      </c>
      <c r="O87" s="2">
        <v>2</v>
      </c>
      <c r="R87" s="2">
        <v>3</v>
      </c>
      <c r="S87" s="2">
        <v>2</v>
      </c>
    </row>
    <row r="88" spans="1:20" x14ac:dyDescent="0.2">
      <c r="A88" s="2">
        <v>85</v>
      </c>
      <c r="B88" t="s">
        <v>22</v>
      </c>
      <c r="C88" t="s">
        <v>25</v>
      </c>
      <c r="D88" s="2">
        <v>1</v>
      </c>
      <c r="E88" s="2">
        <v>2</v>
      </c>
      <c r="F88" s="2">
        <v>2</v>
      </c>
      <c r="G88" s="2">
        <v>2</v>
      </c>
      <c r="H88" s="2">
        <v>2</v>
      </c>
      <c r="J88" s="2">
        <v>2</v>
      </c>
      <c r="K88" s="2">
        <v>2</v>
      </c>
      <c r="L88" s="2">
        <v>2</v>
      </c>
      <c r="M88" s="2">
        <v>2</v>
      </c>
      <c r="N88" s="2">
        <v>2</v>
      </c>
      <c r="O88" s="2">
        <v>2</v>
      </c>
      <c r="Q88" s="2">
        <v>2</v>
      </c>
      <c r="S88" s="2">
        <v>2</v>
      </c>
      <c r="T88" t="s">
        <v>71</v>
      </c>
    </row>
    <row r="89" spans="1:20" x14ac:dyDescent="0.2">
      <c r="A89" s="2">
        <v>86</v>
      </c>
      <c r="B89" t="s">
        <v>22</v>
      </c>
      <c r="C89" t="s">
        <v>33</v>
      </c>
      <c r="D89" s="2">
        <v>2</v>
      </c>
      <c r="E89" s="2">
        <v>2</v>
      </c>
      <c r="F89" s="2">
        <v>2</v>
      </c>
      <c r="G89" s="2">
        <v>2</v>
      </c>
      <c r="H89" s="2">
        <v>2</v>
      </c>
      <c r="I89" s="2">
        <v>2</v>
      </c>
      <c r="J89" s="2">
        <v>1</v>
      </c>
      <c r="K89" s="2">
        <v>2</v>
      </c>
      <c r="L89" s="2">
        <v>2</v>
      </c>
      <c r="M89" s="2">
        <v>2</v>
      </c>
      <c r="N89" s="2">
        <v>1</v>
      </c>
      <c r="O89" s="2">
        <v>2</v>
      </c>
      <c r="R89" s="2">
        <v>2</v>
      </c>
      <c r="S89" s="2">
        <v>2</v>
      </c>
    </row>
    <row r="90" spans="1:20" x14ac:dyDescent="0.2">
      <c r="A90" s="2">
        <v>87</v>
      </c>
      <c r="B90" t="s">
        <v>22</v>
      </c>
      <c r="C90" t="s">
        <v>25</v>
      </c>
      <c r="D90" s="2">
        <v>1</v>
      </c>
      <c r="E90" s="2">
        <v>2</v>
      </c>
      <c r="F90" s="2">
        <v>2</v>
      </c>
      <c r="G90" s="2">
        <v>1</v>
      </c>
      <c r="H90" s="2">
        <v>1</v>
      </c>
      <c r="I90" s="2">
        <v>1</v>
      </c>
      <c r="J90" s="2">
        <v>2</v>
      </c>
      <c r="K90" s="2">
        <v>2</v>
      </c>
      <c r="L90" s="2">
        <v>5</v>
      </c>
      <c r="M90" s="2">
        <v>2</v>
      </c>
      <c r="N90" s="2">
        <v>5</v>
      </c>
      <c r="O90" s="2">
        <v>2</v>
      </c>
      <c r="P90" s="2">
        <v>2</v>
      </c>
      <c r="Q90" s="2">
        <v>1</v>
      </c>
      <c r="R90" s="2">
        <v>2</v>
      </c>
      <c r="S90" s="2">
        <v>2</v>
      </c>
    </row>
    <row r="91" spans="1:20" x14ac:dyDescent="0.2">
      <c r="A91" s="2">
        <v>88</v>
      </c>
      <c r="B91" t="s">
        <v>22</v>
      </c>
      <c r="C91" t="s">
        <v>25</v>
      </c>
      <c r="D91" s="2">
        <v>2</v>
      </c>
      <c r="E91" s="2">
        <v>2</v>
      </c>
      <c r="F91" s="2">
        <v>2</v>
      </c>
      <c r="G91" s="2">
        <v>2</v>
      </c>
      <c r="H91" s="2">
        <v>2</v>
      </c>
      <c r="I91" s="2">
        <v>2</v>
      </c>
      <c r="J91" s="2">
        <v>2</v>
      </c>
      <c r="K91" s="2">
        <v>2</v>
      </c>
      <c r="L91" s="2">
        <v>2</v>
      </c>
      <c r="M91" s="2">
        <v>2</v>
      </c>
      <c r="N91" s="2">
        <v>2</v>
      </c>
      <c r="O91" s="2">
        <v>2</v>
      </c>
      <c r="P91" s="2">
        <v>2</v>
      </c>
      <c r="Q91" s="2">
        <v>2</v>
      </c>
      <c r="R91" s="2">
        <v>2</v>
      </c>
      <c r="S91" s="2">
        <v>2</v>
      </c>
    </row>
    <row r="92" spans="1:20" x14ac:dyDescent="0.2">
      <c r="A92" s="2">
        <v>89</v>
      </c>
      <c r="B92" t="s">
        <v>22</v>
      </c>
      <c r="C92" t="s">
        <v>25</v>
      </c>
      <c r="D92" s="2">
        <v>2</v>
      </c>
      <c r="E92" s="2">
        <v>2</v>
      </c>
      <c r="F92" s="2">
        <v>2</v>
      </c>
      <c r="G92" s="2">
        <v>2</v>
      </c>
      <c r="H92" s="2">
        <v>2</v>
      </c>
      <c r="I92" s="2">
        <v>2</v>
      </c>
      <c r="J92" s="2">
        <v>2</v>
      </c>
      <c r="K92" s="2">
        <v>5</v>
      </c>
      <c r="L92" s="2">
        <v>5</v>
      </c>
      <c r="M92" s="2">
        <v>2</v>
      </c>
      <c r="N92" s="2">
        <v>2</v>
      </c>
      <c r="O92" s="2">
        <v>1</v>
      </c>
      <c r="P92" s="2">
        <v>2</v>
      </c>
      <c r="Q92" s="2">
        <v>2</v>
      </c>
      <c r="R92" s="2">
        <v>2</v>
      </c>
      <c r="S92" s="2">
        <v>1</v>
      </c>
    </row>
    <row r="93" spans="1:20" x14ac:dyDescent="0.2">
      <c r="A93" s="2">
        <v>90</v>
      </c>
      <c r="B93" t="s">
        <v>22</v>
      </c>
      <c r="C93" t="s">
        <v>33</v>
      </c>
      <c r="D93" s="2">
        <v>1</v>
      </c>
      <c r="E93" s="2">
        <v>2</v>
      </c>
      <c r="F93" s="2">
        <v>2</v>
      </c>
      <c r="G93" s="2">
        <v>2</v>
      </c>
      <c r="H93" s="2">
        <v>2</v>
      </c>
      <c r="I93" s="2">
        <v>3</v>
      </c>
      <c r="J93" s="2">
        <v>2</v>
      </c>
      <c r="K93" s="2">
        <v>2</v>
      </c>
      <c r="L93" s="2">
        <v>2</v>
      </c>
      <c r="M93" s="2">
        <v>2</v>
      </c>
      <c r="N93" s="2">
        <v>2</v>
      </c>
      <c r="O93" s="2">
        <v>2</v>
      </c>
      <c r="R93" s="2">
        <v>2</v>
      </c>
      <c r="S93" s="2">
        <v>2</v>
      </c>
      <c r="T93" t="s">
        <v>72</v>
      </c>
    </row>
    <row r="94" spans="1:20" x14ac:dyDescent="0.2">
      <c r="A94" s="2">
        <v>91</v>
      </c>
      <c r="B94" t="s">
        <v>22</v>
      </c>
      <c r="C94" t="s">
        <v>33</v>
      </c>
      <c r="D94" s="2">
        <v>1</v>
      </c>
      <c r="E94" s="2">
        <v>1</v>
      </c>
      <c r="F94" s="2">
        <v>2</v>
      </c>
      <c r="G94" s="2">
        <v>1</v>
      </c>
      <c r="H94" s="2">
        <v>2</v>
      </c>
      <c r="I94" s="2">
        <v>5</v>
      </c>
      <c r="J94" s="2">
        <v>1</v>
      </c>
      <c r="K94" s="2">
        <v>2</v>
      </c>
      <c r="L94" s="2">
        <v>5</v>
      </c>
      <c r="M94" s="2">
        <v>1</v>
      </c>
      <c r="N94" s="2">
        <v>1</v>
      </c>
      <c r="O94" s="2">
        <v>1</v>
      </c>
      <c r="R94" s="2">
        <v>1</v>
      </c>
      <c r="S94" s="2">
        <v>1</v>
      </c>
    </row>
    <row r="95" spans="1:20" x14ac:dyDescent="0.2">
      <c r="A95" s="2">
        <v>92</v>
      </c>
      <c r="B95" t="s">
        <v>23</v>
      </c>
      <c r="C95" t="s">
        <v>33</v>
      </c>
      <c r="D95" s="2">
        <v>1</v>
      </c>
      <c r="E95" s="2">
        <v>1</v>
      </c>
      <c r="F95" s="2">
        <v>1</v>
      </c>
      <c r="G95" s="2">
        <v>2</v>
      </c>
      <c r="H95" s="2">
        <v>1</v>
      </c>
      <c r="I95" s="2">
        <v>1</v>
      </c>
      <c r="J95" s="2">
        <v>2</v>
      </c>
      <c r="K95" s="2">
        <v>1</v>
      </c>
      <c r="L95" s="2">
        <v>2</v>
      </c>
      <c r="M95" s="2">
        <v>2</v>
      </c>
      <c r="N95" s="2">
        <v>2</v>
      </c>
      <c r="O95" s="2">
        <v>2</v>
      </c>
      <c r="R95" s="2">
        <v>2</v>
      </c>
      <c r="S95" s="2">
        <v>1</v>
      </c>
      <c r="T95" t="s">
        <v>73</v>
      </c>
    </row>
    <row r="96" spans="1:20" x14ac:dyDescent="0.2">
      <c r="A96" s="2">
        <v>93</v>
      </c>
      <c r="B96" t="s">
        <v>23</v>
      </c>
      <c r="C96" t="s">
        <v>33</v>
      </c>
      <c r="D96" s="2">
        <v>1</v>
      </c>
      <c r="E96" s="2">
        <v>1</v>
      </c>
      <c r="F96" s="2">
        <v>2</v>
      </c>
      <c r="G96" s="2">
        <v>1</v>
      </c>
      <c r="H96" s="2">
        <v>2</v>
      </c>
      <c r="I96" s="2">
        <v>2</v>
      </c>
      <c r="J96" s="2">
        <v>2</v>
      </c>
      <c r="K96" s="2">
        <v>2</v>
      </c>
      <c r="L96" s="2">
        <v>2</v>
      </c>
      <c r="M96" s="2">
        <v>2</v>
      </c>
      <c r="N96" s="2">
        <v>1</v>
      </c>
      <c r="O96" s="2">
        <v>2</v>
      </c>
      <c r="P96" s="2">
        <v>2</v>
      </c>
      <c r="Q96" s="2">
        <v>2</v>
      </c>
      <c r="R96" s="2">
        <v>2</v>
      </c>
      <c r="S96" s="2">
        <v>1</v>
      </c>
    </row>
    <row r="97" spans="1:20" x14ac:dyDescent="0.2">
      <c r="A97" s="2">
        <v>94</v>
      </c>
      <c r="B97" t="s">
        <v>22</v>
      </c>
      <c r="C97" t="s">
        <v>33</v>
      </c>
      <c r="D97" s="2">
        <v>2</v>
      </c>
      <c r="E97" s="2">
        <v>1</v>
      </c>
      <c r="F97" s="2">
        <v>2</v>
      </c>
      <c r="G97" s="2">
        <v>2</v>
      </c>
      <c r="H97" s="2">
        <v>2</v>
      </c>
      <c r="I97" s="2">
        <v>2</v>
      </c>
      <c r="J97" s="2">
        <v>1</v>
      </c>
      <c r="K97" s="2">
        <v>2</v>
      </c>
      <c r="L97" s="2">
        <v>5</v>
      </c>
      <c r="M97" s="2">
        <v>5</v>
      </c>
      <c r="N97" s="2">
        <v>2</v>
      </c>
      <c r="O97" s="2">
        <v>2</v>
      </c>
      <c r="P97" s="2">
        <v>2</v>
      </c>
      <c r="Q97" s="2">
        <v>2</v>
      </c>
      <c r="R97" s="2">
        <v>2</v>
      </c>
      <c r="S97" s="2">
        <v>2</v>
      </c>
      <c r="T97" t="s">
        <v>74</v>
      </c>
    </row>
    <row r="98" spans="1:20" x14ac:dyDescent="0.2">
      <c r="A98" s="2">
        <v>95</v>
      </c>
      <c r="B98" t="s">
        <v>24</v>
      </c>
      <c r="C98" t="s">
        <v>33</v>
      </c>
      <c r="D98" s="2">
        <v>1</v>
      </c>
      <c r="E98" s="2">
        <v>1</v>
      </c>
      <c r="F98" s="2">
        <v>2</v>
      </c>
      <c r="G98" s="2">
        <v>2</v>
      </c>
      <c r="H98" s="2">
        <v>1</v>
      </c>
      <c r="I98" s="2">
        <v>1</v>
      </c>
      <c r="J98" s="2">
        <v>1</v>
      </c>
      <c r="K98" s="2">
        <v>1</v>
      </c>
      <c r="L98" s="2">
        <v>2</v>
      </c>
      <c r="M98" s="2">
        <v>1</v>
      </c>
      <c r="N98" s="2">
        <v>1</v>
      </c>
      <c r="O98" s="2">
        <v>1</v>
      </c>
      <c r="R98" s="2">
        <v>2</v>
      </c>
      <c r="S98" s="2">
        <v>2</v>
      </c>
      <c r="T98" t="s">
        <v>75</v>
      </c>
    </row>
    <row r="99" spans="1:20" x14ac:dyDescent="0.2">
      <c r="A99" s="2">
        <v>96</v>
      </c>
      <c r="B99" t="s">
        <v>18</v>
      </c>
      <c r="C99" t="s">
        <v>33</v>
      </c>
      <c r="D99" s="2">
        <v>2</v>
      </c>
      <c r="E99" s="2">
        <v>2</v>
      </c>
      <c r="F99" s="2">
        <v>2</v>
      </c>
      <c r="G99" s="2">
        <v>2</v>
      </c>
      <c r="H99" s="2">
        <v>2</v>
      </c>
      <c r="I99" s="2">
        <v>2</v>
      </c>
      <c r="J99" s="2">
        <v>2</v>
      </c>
      <c r="K99" s="2">
        <v>2</v>
      </c>
      <c r="L99" s="2">
        <v>2</v>
      </c>
      <c r="M99" s="2">
        <v>5</v>
      </c>
      <c r="N99" s="2">
        <v>2</v>
      </c>
      <c r="O99" s="2">
        <v>2</v>
      </c>
      <c r="R99" s="2">
        <v>2</v>
      </c>
      <c r="S99" s="2">
        <v>2</v>
      </c>
    </row>
    <row r="100" spans="1:20" x14ac:dyDescent="0.2">
      <c r="A100" s="2">
        <v>97</v>
      </c>
      <c r="B100" t="s">
        <v>18</v>
      </c>
      <c r="C100" t="s">
        <v>33</v>
      </c>
      <c r="D100" s="2">
        <v>1</v>
      </c>
      <c r="E100" s="2">
        <v>1</v>
      </c>
      <c r="F100" s="2">
        <v>1</v>
      </c>
      <c r="G100" s="2">
        <v>1</v>
      </c>
      <c r="H100" s="2">
        <v>1</v>
      </c>
      <c r="I100" s="2">
        <v>1</v>
      </c>
      <c r="J100" s="2">
        <v>1</v>
      </c>
      <c r="K100" s="2">
        <v>1</v>
      </c>
      <c r="L100" s="2">
        <v>5</v>
      </c>
      <c r="M100" s="2">
        <v>1</v>
      </c>
      <c r="N100" s="2">
        <v>1</v>
      </c>
      <c r="O100" s="2">
        <v>1</v>
      </c>
      <c r="R100" s="2">
        <v>1</v>
      </c>
      <c r="S100" s="2">
        <v>1</v>
      </c>
    </row>
    <row r="101" spans="1:20" x14ac:dyDescent="0.2">
      <c r="A101" s="2">
        <v>98</v>
      </c>
      <c r="B101" t="s">
        <v>18</v>
      </c>
      <c r="C101" t="s">
        <v>33</v>
      </c>
      <c r="D101" s="2">
        <v>1</v>
      </c>
      <c r="E101" s="2">
        <v>1</v>
      </c>
      <c r="F101" s="2">
        <v>1</v>
      </c>
      <c r="G101" s="2">
        <v>1</v>
      </c>
      <c r="H101" s="2">
        <v>1</v>
      </c>
      <c r="I101" s="2">
        <v>1</v>
      </c>
      <c r="J101" s="2">
        <v>1</v>
      </c>
      <c r="K101" s="2">
        <v>1</v>
      </c>
      <c r="L101" s="2">
        <v>1</v>
      </c>
      <c r="M101" s="2">
        <v>1</v>
      </c>
      <c r="N101" s="2">
        <v>1</v>
      </c>
      <c r="O101" s="2">
        <v>1</v>
      </c>
      <c r="R101" s="2">
        <v>1</v>
      </c>
      <c r="S101" s="2">
        <v>1</v>
      </c>
      <c r="T101" t="s">
        <v>76</v>
      </c>
    </row>
    <row r="102" spans="1:20" x14ac:dyDescent="0.2">
      <c r="A102" s="2">
        <v>99</v>
      </c>
      <c r="B102" t="s">
        <v>18</v>
      </c>
      <c r="C102" t="s">
        <v>33</v>
      </c>
      <c r="D102" s="2">
        <v>1</v>
      </c>
      <c r="E102" s="2">
        <v>1</v>
      </c>
      <c r="F102" s="2">
        <v>1</v>
      </c>
      <c r="G102" s="2">
        <v>2</v>
      </c>
      <c r="H102" s="2">
        <v>1</v>
      </c>
      <c r="I102" s="2">
        <v>1</v>
      </c>
      <c r="J102" s="2">
        <v>2</v>
      </c>
      <c r="K102" s="2">
        <v>1</v>
      </c>
      <c r="L102" s="2">
        <v>1</v>
      </c>
      <c r="M102" s="2">
        <v>2</v>
      </c>
      <c r="N102" s="2">
        <v>1</v>
      </c>
      <c r="O102" s="2">
        <v>1</v>
      </c>
      <c r="R102" s="2">
        <v>2</v>
      </c>
      <c r="S102" s="2">
        <v>2</v>
      </c>
    </row>
    <row r="103" spans="1:20" x14ac:dyDescent="0.2">
      <c r="A103" s="2">
        <v>100</v>
      </c>
      <c r="B103" t="s">
        <v>18</v>
      </c>
      <c r="C103" t="s">
        <v>33</v>
      </c>
      <c r="D103" s="2">
        <v>1</v>
      </c>
      <c r="E103" s="2">
        <v>1</v>
      </c>
      <c r="F103" s="2">
        <v>1</v>
      </c>
      <c r="G103" s="2">
        <v>1</v>
      </c>
      <c r="H103" s="2">
        <v>2</v>
      </c>
      <c r="I103" s="2">
        <v>2</v>
      </c>
      <c r="J103" s="2">
        <v>2</v>
      </c>
      <c r="K103" s="2">
        <v>2</v>
      </c>
      <c r="L103" s="2">
        <v>2</v>
      </c>
      <c r="M103" s="2">
        <v>2</v>
      </c>
      <c r="N103" s="2">
        <v>2</v>
      </c>
      <c r="O103" s="2">
        <v>2</v>
      </c>
      <c r="P103" s="2">
        <v>2</v>
      </c>
      <c r="Q103" s="2">
        <v>2</v>
      </c>
      <c r="R103" s="2">
        <v>2</v>
      </c>
      <c r="S103" s="2">
        <v>2</v>
      </c>
    </row>
    <row r="104" spans="1:20" x14ac:dyDescent="0.2">
      <c r="A104" s="2">
        <v>101</v>
      </c>
      <c r="B104" t="s">
        <v>18</v>
      </c>
      <c r="C104" t="s">
        <v>33</v>
      </c>
      <c r="D104" s="2">
        <v>2</v>
      </c>
      <c r="E104" s="2">
        <v>2</v>
      </c>
      <c r="F104" s="2">
        <v>2</v>
      </c>
      <c r="G104" s="2">
        <v>2</v>
      </c>
      <c r="H104" s="2">
        <v>2</v>
      </c>
      <c r="I104" s="2">
        <v>2</v>
      </c>
      <c r="J104" s="2">
        <v>2</v>
      </c>
      <c r="K104" s="2">
        <v>2</v>
      </c>
      <c r="L104" s="2">
        <v>2</v>
      </c>
      <c r="M104" s="2">
        <v>2</v>
      </c>
      <c r="N104" s="2">
        <v>2</v>
      </c>
      <c r="O104" s="2">
        <v>2</v>
      </c>
      <c r="R104" s="2">
        <v>2</v>
      </c>
      <c r="S104" s="2">
        <v>2</v>
      </c>
    </row>
    <row r="105" spans="1:20" x14ac:dyDescent="0.2">
      <c r="A105" s="2">
        <v>102</v>
      </c>
      <c r="B105" t="s">
        <v>18</v>
      </c>
      <c r="C105" t="s">
        <v>33</v>
      </c>
      <c r="D105" s="2">
        <v>1</v>
      </c>
      <c r="E105" s="2">
        <v>1</v>
      </c>
      <c r="F105" s="2">
        <v>1</v>
      </c>
      <c r="G105" s="2">
        <v>1</v>
      </c>
      <c r="H105" s="2">
        <v>1</v>
      </c>
      <c r="I105" s="2">
        <v>1</v>
      </c>
      <c r="J105" s="2">
        <v>1</v>
      </c>
      <c r="K105" s="2">
        <v>1</v>
      </c>
      <c r="L105" s="2">
        <v>5</v>
      </c>
      <c r="M105" s="2">
        <v>1</v>
      </c>
      <c r="N105" s="2">
        <v>1</v>
      </c>
      <c r="O105" s="2">
        <v>1</v>
      </c>
      <c r="R105" s="2">
        <v>1</v>
      </c>
      <c r="S105" s="2">
        <v>1</v>
      </c>
    </row>
    <row r="106" spans="1:20" x14ac:dyDescent="0.2">
      <c r="A106" s="2">
        <v>103</v>
      </c>
      <c r="B106" t="s">
        <v>18</v>
      </c>
      <c r="C106" t="s">
        <v>33</v>
      </c>
      <c r="D106" s="2">
        <v>2</v>
      </c>
      <c r="E106" s="2">
        <v>2</v>
      </c>
      <c r="F106" s="2">
        <v>2</v>
      </c>
      <c r="G106" s="2">
        <v>2</v>
      </c>
      <c r="H106" s="2">
        <v>2</v>
      </c>
      <c r="I106" s="2">
        <v>2</v>
      </c>
      <c r="J106" s="2">
        <v>2</v>
      </c>
      <c r="K106" s="2">
        <v>2</v>
      </c>
      <c r="L106" s="2">
        <v>2</v>
      </c>
      <c r="M106" s="2">
        <v>2</v>
      </c>
      <c r="N106" s="2">
        <v>2</v>
      </c>
      <c r="O106" s="2">
        <v>2</v>
      </c>
      <c r="R106" s="2">
        <v>2</v>
      </c>
      <c r="S106" s="2">
        <v>2</v>
      </c>
    </row>
    <row r="107" spans="1:20" x14ac:dyDescent="0.2">
      <c r="A107" s="2">
        <v>104</v>
      </c>
      <c r="B107" t="s">
        <v>18</v>
      </c>
      <c r="C107" t="s">
        <v>33</v>
      </c>
      <c r="D107" s="2">
        <v>2</v>
      </c>
      <c r="E107" s="2">
        <v>2</v>
      </c>
      <c r="F107" s="2">
        <v>2</v>
      </c>
      <c r="G107" s="2">
        <v>2</v>
      </c>
      <c r="H107" s="2">
        <v>1</v>
      </c>
      <c r="I107" s="2">
        <v>1</v>
      </c>
      <c r="J107" s="2">
        <v>1</v>
      </c>
      <c r="K107" s="2">
        <v>1</v>
      </c>
      <c r="L107" s="2">
        <v>5</v>
      </c>
      <c r="M107" s="2">
        <v>1</v>
      </c>
      <c r="N107" s="2">
        <v>1</v>
      </c>
      <c r="O107" s="2">
        <v>1</v>
      </c>
      <c r="R107" s="2">
        <v>1</v>
      </c>
      <c r="S107" s="2">
        <v>1</v>
      </c>
    </row>
    <row r="108" spans="1:20" x14ac:dyDescent="0.2">
      <c r="A108" s="2">
        <v>105</v>
      </c>
      <c r="B108" t="s">
        <v>18</v>
      </c>
      <c r="C108" t="s">
        <v>33</v>
      </c>
      <c r="D108" s="2">
        <v>2</v>
      </c>
      <c r="E108" s="2">
        <v>2</v>
      </c>
      <c r="F108" s="2">
        <v>2</v>
      </c>
      <c r="G108" s="2">
        <v>2</v>
      </c>
      <c r="H108" s="2">
        <v>1</v>
      </c>
      <c r="I108" s="2">
        <v>1</v>
      </c>
      <c r="J108" s="2">
        <v>1</v>
      </c>
      <c r="K108" s="2">
        <v>2</v>
      </c>
      <c r="L108" s="2">
        <v>5</v>
      </c>
      <c r="M108" s="2">
        <v>5</v>
      </c>
      <c r="N108" s="2">
        <v>2</v>
      </c>
      <c r="O108" s="2">
        <v>2</v>
      </c>
      <c r="R108" s="2">
        <v>1</v>
      </c>
      <c r="S108" s="2">
        <v>2</v>
      </c>
      <c r="T108" t="s">
        <v>77</v>
      </c>
    </row>
    <row r="109" spans="1:20" x14ac:dyDescent="0.2">
      <c r="A109" s="2">
        <v>106</v>
      </c>
      <c r="B109" t="s">
        <v>18</v>
      </c>
      <c r="C109" t="s">
        <v>33</v>
      </c>
      <c r="D109" s="2">
        <v>1</v>
      </c>
      <c r="E109" s="2">
        <v>1</v>
      </c>
      <c r="F109" s="2">
        <v>2</v>
      </c>
      <c r="G109" s="2">
        <v>2</v>
      </c>
      <c r="H109" s="2">
        <v>1</v>
      </c>
      <c r="I109" s="2">
        <v>1</v>
      </c>
      <c r="J109" s="2">
        <v>2</v>
      </c>
      <c r="K109" s="2">
        <v>1</v>
      </c>
      <c r="L109" s="2">
        <v>5</v>
      </c>
      <c r="M109" s="2">
        <v>1</v>
      </c>
      <c r="N109" s="2">
        <v>1</v>
      </c>
      <c r="O109" s="2">
        <v>2</v>
      </c>
      <c r="R109" s="2">
        <v>2</v>
      </c>
      <c r="S109" s="2">
        <v>1</v>
      </c>
    </row>
    <row r="110" spans="1:20" x14ac:dyDescent="0.2">
      <c r="A110" s="2">
        <v>107</v>
      </c>
      <c r="B110" t="s">
        <v>18</v>
      </c>
      <c r="C110" t="s">
        <v>33</v>
      </c>
      <c r="D110" s="2">
        <v>1</v>
      </c>
      <c r="E110" s="2">
        <v>2</v>
      </c>
      <c r="F110" s="2">
        <v>2</v>
      </c>
      <c r="G110" s="2">
        <v>2</v>
      </c>
      <c r="H110" s="2">
        <v>2</v>
      </c>
      <c r="I110" s="2">
        <v>2</v>
      </c>
      <c r="J110" s="2">
        <v>2</v>
      </c>
      <c r="K110" s="2">
        <v>2</v>
      </c>
      <c r="L110" s="2">
        <v>5</v>
      </c>
      <c r="M110" s="2">
        <v>2</v>
      </c>
      <c r="N110" s="2">
        <v>2</v>
      </c>
      <c r="O110" s="2">
        <v>2</v>
      </c>
      <c r="R110" s="2">
        <v>2</v>
      </c>
      <c r="S110" s="2">
        <v>2</v>
      </c>
    </row>
    <row r="111" spans="1:20" x14ac:dyDescent="0.2">
      <c r="A111" s="2">
        <v>108</v>
      </c>
      <c r="B111" t="s">
        <v>20</v>
      </c>
      <c r="C111" t="s">
        <v>33</v>
      </c>
      <c r="D111" s="2">
        <v>2</v>
      </c>
      <c r="E111" s="2">
        <v>2</v>
      </c>
      <c r="F111" s="2">
        <v>2</v>
      </c>
      <c r="G111" s="2">
        <v>5</v>
      </c>
      <c r="H111" s="2">
        <v>2</v>
      </c>
      <c r="I111" s="2">
        <v>2</v>
      </c>
      <c r="J111" s="2">
        <v>3</v>
      </c>
      <c r="K111" s="2">
        <v>3</v>
      </c>
      <c r="L111" s="2">
        <v>5</v>
      </c>
      <c r="M111" s="2">
        <v>2</v>
      </c>
      <c r="N111" s="2">
        <v>2</v>
      </c>
      <c r="O111" s="2">
        <v>2</v>
      </c>
      <c r="R111" s="2">
        <v>2</v>
      </c>
      <c r="S111" s="2">
        <v>5</v>
      </c>
      <c r="T111" t="s">
        <v>78</v>
      </c>
    </row>
    <row r="112" spans="1:20" x14ac:dyDescent="0.2">
      <c r="A112" s="2">
        <v>109</v>
      </c>
      <c r="B112" t="s">
        <v>19</v>
      </c>
      <c r="D112" s="2">
        <v>5</v>
      </c>
      <c r="E112" s="2">
        <v>1</v>
      </c>
      <c r="F112" s="2">
        <v>5</v>
      </c>
      <c r="G112" s="2">
        <v>1</v>
      </c>
      <c r="H112" s="2">
        <v>1</v>
      </c>
      <c r="I112" s="2">
        <v>1</v>
      </c>
      <c r="J112" s="2">
        <v>2</v>
      </c>
      <c r="K112" s="2">
        <v>2</v>
      </c>
      <c r="L112" s="2">
        <v>5</v>
      </c>
      <c r="M112" s="2">
        <v>5</v>
      </c>
      <c r="N112" s="2">
        <v>4</v>
      </c>
      <c r="O112" s="2">
        <v>3</v>
      </c>
      <c r="P112" s="2">
        <v>4</v>
      </c>
      <c r="Q112" s="2">
        <v>5</v>
      </c>
      <c r="R112" s="2">
        <v>4</v>
      </c>
      <c r="S112" s="2">
        <v>5</v>
      </c>
      <c r="T112" t="s">
        <v>79</v>
      </c>
    </row>
    <row r="113" spans="1:20" x14ac:dyDescent="0.2">
      <c r="A113" s="2">
        <v>110</v>
      </c>
      <c r="B113" t="s">
        <v>18</v>
      </c>
      <c r="C113" t="s">
        <v>33</v>
      </c>
      <c r="D113" s="2">
        <v>2</v>
      </c>
      <c r="E113" s="2">
        <v>2</v>
      </c>
      <c r="F113" s="2">
        <v>2</v>
      </c>
      <c r="G113" s="2">
        <v>2</v>
      </c>
      <c r="H113" s="2">
        <v>2</v>
      </c>
      <c r="I113" s="2">
        <v>2</v>
      </c>
      <c r="J113" s="2">
        <v>2</v>
      </c>
      <c r="K113" s="2">
        <v>2</v>
      </c>
      <c r="L113" s="2">
        <v>2</v>
      </c>
      <c r="M113" s="2">
        <v>2</v>
      </c>
      <c r="N113" s="2">
        <v>5</v>
      </c>
      <c r="O113" s="2">
        <v>5</v>
      </c>
      <c r="P113" s="2">
        <v>5</v>
      </c>
      <c r="Q113" s="2">
        <v>5</v>
      </c>
      <c r="R113" s="2">
        <v>3</v>
      </c>
      <c r="S113" s="2">
        <v>2</v>
      </c>
    </row>
    <row r="114" spans="1:20" s="48" customFormat="1" x14ac:dyDescent="0.2">
      <c r="A114" s="2">
        <v>111</v>
      </c>
      <c r="B114" s="48" t="s">
        <v>24</v>
      </c>
      <c r="C114" s="48" t="s">
        <v>33</v>
      </c>
      <c r="D114" s="49">
        <v>1</v>
      </c>
      <c r="E114" s="49">
        <v>1</v>
      </c>
      <c r="F114" s="49">
        <v>1</v>
      </c>
      <c r="G114" s="49">
        <v>1</v>
      </c>
      <c r="H114" s="49">
        <v>1</v>
      </c>
      <c r="I114" s="49">
        <v>1</v>
      </c>
      <c r="J114" s="49">
        <v>1</v>
      </c>
      <c r="K114" s="49">
        <v>1</v>
      </c>
      <c r="L114" s="49">
        <v>1</v>
      </c>
      <c r="M114" s="49">
        <v>1</v>
      </c>
      <c r="N114" s="49">
        <v>1</v>
      </c>
      <c r="O114" s="49">
        <v>1</v>
      </c>
      <c r="P114" s="49"/>
      <c r="Q114" s="49"/>
      <c r="R114" s="49">
        <v>1</v>
      </c>
      <c r="S114" s="49">
        <v>1</v>
      </c>
    </row>
    <row r="115" spans="1:20" s="48" customFormat="1" x14ac:dyDescent="0.2">
      <c r="A115" s="2">
        <v>112</v>
      </c>
      <c r="B115" s="48" t="s">
        <v>104</v>
      </c>
      <c r="C115" s="48" t="s">
        <v>33</v>
      </c>
      <c r="D115" s="49">
        <v>1</v>
      </c>
      <c r="E115" s="49">
        <v>1</v>
      </c>
      <c r="F115" s="49">
        <v>2</v>
      </c>
      <c r="G115" s="49">
        <v>2</v>
      </c>
      <c r="H115" s="49">
        <v>2</v>
      </c>
      <c r="I115" s="49">
        <v>5</v>
      </c>
      <c r="J115" s="49">
        <v>2</v>
      </c>
      <c r="K115" s="49">
        <v>2</v>
      </c>
      <c r="L115" s="49">
        <v>2</v>
      </c>
      <c r="M115" s="49">
        <v>2</v>
      </c>
      <c r="N115" s="49">
        <v>2</v>
      </c>
      <c r="O115" s="49">
        <v>5</v>
      </c>
      <c r="P115" s="49"/>
      <c r="Q115" s="49"/>
      <c r="R115" s="49">
        <v>2</v>
      </c>
      <c r="S115" s="49">
        <v>2</v>
      </c>
    </row>
    <row r="116" spans="1:20" s="48" customFormat="1" x14ac:dyDescent="0.2">
      <c r="A116" s="2">
        <v>113</v>
      </c>
      <c r="B116" s="48" t="s">
        <v>18</v>
      </c>
      <c r="C116" s="48" t="s">
        <v>33</v>
      </c>
      <c r="D116" s="49">
        <v>1</v>
      </c>
      <c r="E116" s="49">
        <v>1</v>
      </c>
      <c r="F116" s="49">
        <v>1</v>
      </c>
      <c r="G116" s="49">
        <v>1</v>
      </c>
      <c r="H116" s="49">
        <v>1</v>
      </c>
      <c r="I116" s="49">
        <v>1</v>
      </c>
      <c r="J116" s="49">
        <v>1</v>
      </c>
      <c r="K116" s="49">
        <v>2</v>
      </c>
      <c r="L116" s="49">
        <v>2</v>
      </c>
      <c r="M116" s="49">
        <v>2</v>
      </c>
      <c r="N116" s="49">
        <v>2</v>
      </c>
      <c r="O116" s="49">
        <v>2</v>
      </c>
      <c r="P116" s="49"/>
      <c r="Q116" s="49"/>
      <c r="R116" s="49">
        <v>2</v>
      </c>
      <c r="S116" s="49">
        <v>1</v>
      </c>
    </row>
    <row r="117" spans="1:20" s="48" customFormat="1" x14ac:dyDescent="0.2">
      <c r="A117" s="2">
        <v>114</v>
      </c>
      <c r="B117" s="48" t="s">
        <v>24</v>
      </c>
      <c r="C117" s="48" t="s">
        <v>33</v>
      </c>
      <c r="D117" s="49">
        <v>1</v>
      </c>
      <c r="E117" s="49">
        <v>1</v>
      </c>
      <c r="F117" s="49">
        <v>2</v>
      </c>
      <c r="G117" s="49">
        <v>1</v>
      </c>
      <c r="H117" s="49">
        <v>1</v>
      </c>
      <c r="I117" s="49">
        <v>1</v>
      </c>
      <c r="J117" s="49">
        <v>1</v>
      </c>
      <c r="K117" s="49">
        <v>2</v>
      </c>
      <c r="L117" s="49">
        <v>5</v>
      </c>
      <c r="M117" s="49">
        <v>2</v>
      </c>
      <c r="N117" s="49">
        <v>2</v>
      </c>
      <c r="O117" s="49">
        <v>2</v>
      </c>
      <c r="P117" s="49"/>
      <c r="Q117" s="49"/>
      <c r="R117" s="49">
        <v>2</v>
      </c>
      <c r="S117" s="49">
        <v>2</v>
      </c>
    </row>
    <row r="118" spans="1:20" s="48" customFormat="1" x14ac:dyDescent="0.2">
      <c r="A118" s="2">
        <v>115</v>
      </c>
      <c r="B118" s="48" t="s">
        <v>22</v>
      </c>
      <c r="C118" s="48" t="s">
        <v>33</v>
      </c>
      <c r="D118" s="49">
        <v>2</v>
      </c>
      <c r="E118" s="49">
        <v>2</v>
      </c>
      <c r="F118" s="49">
        <v>2</v>
      </c>
      <c r="G118" s="49">
        <v>2</v>
      </c>
      <c r="H118" s="49">
        <v>2</v>
      </c>
      <c r="I118" s="49">
        <v>2</v>
      </c>
      <c r="J118" s="49">
        <v>2</v>
      </c>
      <c r="K118" s="49">
        <v>1</v>
      </c>
      <c r="L118" s="49">
        <v>2</v>
      </c>
      <c r="M118" s="49">
        <v>1</v>
      </c>
      <c r="N118" s="49">
        <v>2</v>
      </c>
      <c r="O118" s="49">
        <v>2</v>
      </c>
      <c r="P118" s="49"/>
      <c r="Q118" s="49"/>
      <c r="R118" s="49">
        <v>2</v>
      </c>
      <c r="S118" s="49">
        <v>2</v>
      </c>
    </row>
    <row r="119" spans="1:20" x14ac:dyDescent="0.2">
      <c r="A119" s="2">
        <v>116</v>
      </c>
      <c r="B119" s="48" t="s">
        <v>20</v>
      </c>
      <c r="C119" s="48" t="s">
        <v>33</v>
      </c>
      <c r="D119" s="49">
        <v>1</v>
      </c>
      <c r="E119" s="49">
        <v>1</v>
      </c>
      <c r="F119" s="49">
        <v>2</v>
      </c>
      <c r="G119" s="49">
        <v>1</v>
      </c>
      <c r="H119" s="49">
        <v>1</v>
      </c>
      <c r="I119" s="49">
        <v>1</v>
      </c>
      <c r="J119" s="49">
        <v>1</v>
      </c>
      <c r="K119" s="49">
        <v>5</v>
      </c>
      <c r="L119" s="49">
        <v>5</v>
      </c>
      <c r="M119" s="49">
        <v>2</v>
      </c>
      <c r="N119" s="49">
        <v>2</v>
      </c>
      <c r="O119" s="49">
        <v>2</v>
      </c>
      <c r="R119" s="49">
        <v>2</v>
      </c>
      <c r="S119" s="49">
        <v>2</v>
      </c>
      <c r="T119" t="s">
        <v>111</v>
      </c>
    </row>
  </sheetData>
  <autoFilter ref="A3:T113"/>
  <mergeCells count="1">
    <mergeCell ref="P2:Q2"/>
  </mergeCells>
  <dataValidations count="2">
    <dataValidation type="list" allowBlank="1" showInputMessage="1" showErrorMessage="1" sqref="B4">
      <formula1>#REF!</formula1>
    </dataValidation>
    <dataValidation type="list" allowBlank="1" showInputMessage="1" showErrorMessage="1" sqref="D4:S40">
      <formula1>#REF!</formula1>
    </dataValidation>
  </dataValidation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D29" workbookViewId="0">
      <selection activeCell="D33" activeCellId="2" sqref="D49 D45 D33"/>
    </sheetView>
  </sheetViews>
  <sheetFormatPr defaultRowHeight="14.25" x14ac:dyDescent="0.2"/>
  <cols>
    <col min="1" max="1" width="5.25" style="2" customWidth="1"/>
    <col min="2" max="2" width="10.25" customWidth="1"/>
    <col min="3" max="3" width="129" style="1" customWidth="1"/>
  </cols>
  <sheetData>
    <row r="1" spans="1:5" s="1" customFormat="1" ht="15" x14ac:dyDescent="0.25">
      <c r="A1" s="40"/>
      <c r="B1" s="41" t="s">
        <v>0</v>
      </c>
      <c r="C1" s="41" t="s">
        <v>17</v>
      </c>
    </row>
    <row r="2" spans="1:5" ht="28.5" x14ac:dyDescent="0.2">
      <c r="A2" s="35">
        <v>1</v>
      </c>
      <c r="B2" s="36" t="s">
        <v>22</v>
      </c>
      <c r="C2" s="34" t="s">
        <v>32</v>
      </c>
      <c r="D2" t="s">
        <v>92</v>
      </c>
    </row>
    <row r="3" spans="1:5" x14ac:dyDescent="0.2">
      <c r="A3" s="37">
        <v>4</v>
      </c>
      <c r="B3" s="38" t="s">
        <v>22</v>
      </c>
      <c r="C3" s="39" t="s">
        <v>34</v>
      </c>
      <c r="D3" t="s">
        <v>92</v>
      </c>
    </row>
    <row r="4" spans="1:5" x14ac:dyDescent="0.2">
      <c r="A4" s="35">
        <v>6</v>
      </c>
      <c r="B4" s="36" t="s">
        <v>22</v>
      </c>
      <c r="C4" s="34" t="s">
        <v>35</v>
      </c>
      <c r="D4" t="s">
        <v>93</v>
      </c>
    </row>
    <row r="5" spans="1:5" x14ac:dyDescent="0.2">
      <c r="A5" s="37">
        <v>8</v>
      </c>
      <c r="B5" s="38" t="s">
        <v>24</v>
      </c>
      <c r="C5" s="39" t="s">
        <v>36</v>
      </c>
      <c r="D5" t="s">
        <v>94</v>
      </c>
    </row>
    <row r="6" spans="1:5" x14ac:dyDescent="0.2">
      <c r="A6" s="35">
        <v>10</v>
      </c>
      <c r="B6" s="36" t="s">
        <v>23</v>
      </c>
      <c r="C6" s="34" t="s">
        <v>37</v>
      </c>
      <c r="D6" t="s">
        <v>95</v>
      </c>
    </row>
    <row r="7" spans="1:5" ht="28.5" x14ac:dyDescent="0.2">
      <c r="A7" s="37">
        <v>16</v>
      </c>
      <c r="B7" s="38" t="s">
        <v>23</v>
      </c>
      <c r="C7" s="39" t="s">
        <v>38</v>
      </c>
      <c r="D7" t="s">
        <v>96</v>
      </c>
    </row>
    <row r="8" spans="1:5" x14ac:dyDescent="0.2">
      <c r="A8" s="35">
        <v>19</v>
      </c>
      <c r="B8" s="36" t="s">
        <v>22</v>
      </c>
      <c r="C8" s="34" t="s">
        <v>39</v>
      </c>
      <c r="D8" t="s">
        <v>96</v>
      </c>
    </row>
    <row r="9" spans="1:5" ht="71.25" x14ac:dyDescent="0.2">
      <c r="A9" s="37">
        <v>20</v>
      </c>
      <c r="B9" s="38" t="s">
        <v>21</v>
      </c>
      <c r="C9" s="39" t="s">
        <v>40</v>
      </c>
      <c r="D9" s="47" t="s">
        <v>95</v>
      </c>
    </row>
    <row r="10" spans="1:5" ht="28.5" x14ac:dyDescent="0.2">
      <c r="A10" s="35">
        <v>21</v>
      </c>
      <c r="B10" s="36" t="s">
        <v>24</v>
      </c>
      <c r="C10" s="34" t="s">
        <v>41</v>
      </c>
      <c r="D10" s="47" t="s">
        <v>94</v>
      </c>
    </row>
    <row r="11" spans="1:5" x14ac:dyDescent="0.2">
      <c r="A11" s="37">
        <v>22</v>
      </c>
      <c r="B11" s="38" t="s">
        <v>23</v>
      </c>
      <c r="C11" s="39" t="s">
        <v>42</v>
      </c>
      <c r="D11" s="47" t="s">
        <v>95</v>
      </c>
    </row>
    <row r="12" spans="1:5" ht="28.5" x14ac:dyDescent="0.2">
      <c r="A12" s="35">
        <v>27</v>
      </c>
      <c r="B12" s="36" t="s">
        <v>23</v>
      </c>
      <c r="C12" s="34" t="s">
        <v>43</v>
      </c>
    </row>
    <row r="13" spans="1:5" ht="28.5" x14ac:dyDescent="0.2">
      <c r="A13" s="37">
        <v>29</v>
      </c>
      <c r="B13" s="38" t="s">
        <v>23</v>
      </c>
      <c r="C13" s="39" t="s">
        <v>44</v>
      </c>
      <c r="D13" t="s">
        <v>96</v>
      </c>
    </row>
    <row r="14" spans="1:5" ht="57" x14ac:dyDescent="0.2">
      <c r="A14" s="35">
        <v>30</v>
      </c>
      <c r="B14" s="36" t="s">
        <v>23</v>
      </c>
      <c r="C14" s="34" t="s">
        <v>45</v>
      </c>
      <c r="D14" t="s">
        <v>97</v>
      </c>
      <c r="E14" t="s">
        <v>98</v>
      </c>
    </row>
    <row r="15" spans="1:5" x14ac:dyDescent="0.2">
      <c r="A15" s="37">
        <v>32</v>
      </c>
      <c r="B15" s="38" t="s">
        <v>23</v>
      </c>
      <c r="C15" s="39" t="s">
        <v>46</v>
      </c>
      <c r="D15" t="s">
        <v>95</v>
      </c>
    </row>
    <row r="16" spans="1:5" x14ac:dyDescent="0.2">
      <c r="A16" s="35">
        <v>34</v>
      </c>
      <c r="B16" s="36" t="s">
        <v>24</v>
      </c>
      <c r="C16" s="34" t="s">
        <v>47</v>
      </c>
      <c r="D16" t="s">
        <v>96</v>
      </c>
    </row>
    <row r="17" spans="1:6" x14ac:dyDescent="0.2">
      <c r="A17" s="37">
        <v>35</v>
      </c>
      <c r="B17" s="38" t="s">
        <v>24</v>
      </c>
      <c r="C17" s="39" t="s">
        <v>48</v>
      </c>
    </row>
    <row r="18" spans="1:6" x14ac:dyDescent="0.2">
      <c r="A18" s="35">
        <v>37</v>
      </c>
      <c r="B18" s="36" t="s">
        <v>24</v>
      </c>
      <c r="C18" s="34" t="s">
        <v>49</v>
      </c>
      <c r="D18" t="s">
        <v>94</v>
      </c>
    </row>
    <row r="19" spans="1:6" x14ac:dyDescent="0.2">
      <c r="A19" s="37">
        <v>38</v>
      </c>
      <c r="B19" s="38" t="s">
        <v>20</v>
      </c>
      <c r="C19" s="39" t="s">
        <v>50</v>
      </c>
      <c r="D19" t="s">
        <v>95</v>
      </c>
    </row>
    <row r="20" spans="1:6" ht="28.5" x14ac:dyDescent="0.2">
      <c r="A20" s="35">
        <v>39</v>
      </c>
      <c r="B20" s="36" t="s">
        <v>23</v>
      </c>
      <c r="C20" s="34" t="s">
        <v>51</v>
      </c>
    </row>
    <row r="21" spans="1:6" ht="28.5" x14ac:dyDescent="0.2">
      <c r="A21" s="37">
        <v>41</v>
      </c>
      <c r="B21" s="38" t="s">
        <v>24</v>
      </c>
      <c r="C21" s="39" t="s">
        <v>52</v>
      </c>
      <c r="D21" t="s">
        <v>96</v>
      </c>
    </row>
    <row r="22" spans="1:6" x14ac:dyDescent="0.2">
      <c r="A22" s="35">
        <v>42</v>
      </c>
      <c r="B22" s="36" t="s">
        <v>24</v>
      </c>
      <c r="C22" s="34" t="s">
        <v>53</v>
      </c>
    </row>
    <row r="23" spans="1:6" x14ac:dyDescent="0.2">
      <c r="A23" s="37">
        <v>48</v>
      </c>
      <c r="B23" s="38" t="s">
        <v>19</v>
      </c>
      <c r="C23" s="39" t="s">
        <v>54</v>
      </c>
      <c r="D23" t="s">
        <v>97</v>
      </c>
    </row>
    <row r="24" spans="1:6" ht="28.5" x14ac:dyDescent="0.2">
      <c r="A24" s="35">
        <v>49</v>
      </c>
      <c r="B24" s="36" t="s">
        <v>19</v>
      </c>
      <c r="C24" s="34" t="s">
        <v>55</v>
      </c>
      <c r="D24" t="s">
        <v>97</v>
      </c>
    </row>
    <row r="25" spans="1:6" ht="57" x14ac:dyDescent="0.2">
      <c r="A25" s="37">
        <v>50</v>
      </c>
      <c r="B25" s="38" t="s">
        <v>19</v>
      </c>
      <c r="C25" s="39" t="s">
        <v>56</v>
      </c>
      <c r="D25" t="s">
        <v>97</v>
      </c>
      <c r="E25" t="s">
        <v>99</v>
      </c>
      <c r="F25" t="s">
        <v>100</v>
      </c>
    </row>
    <row r="26" spans="1:6" ht="71.25" x14ac:dyDescent="0.2">
      <c r="A26" s="35">
        <v>51</v>
      </c>
      <c r="B26" s="36" t="s">
        <v>20</v>
      </c>
      <c r="C26" s="34" t="s">
        <v>57</v>
      </c>
      <c r="D26" t="s">
        <v>97</v>
      </c>
      <c r="E26" t="s">
        <v>99</v>
      </c>
      <c r="F26" t="s">
        <v>100</v>
      </c>
    </row>
    <row r="27" spans="1:6" ht="42.75" x14ac:dyDescent="0.2">
      <c r="A27" s="37">
        <v>52</v>
      </c>
      <c r="B27" s="38" t="s">
        <v>24</v>
      </c>
      <c r="C27" s="39" t="s">
        <v>58</v>
      </c>
    </row>
    <row r="28" spans="1:6" ht="28.5" x14ac:dyDescent="0.2">
      <c r="A28" s="35">
        <v>53</v>
      </c>
      <c r="B28" s="36" t="s">
        <v>18</v>
      </c>
      <c r="C28" s="34" t="s">
        <v>59</v>
      </c>
      <c r="D28" t="s">
        <v>100</v>
      </c>
    </row>
    <row r="29" spans="1:6" x14ac:dyDescent="0.2">
      <c r="A29" s="37">
        <v>57</v>
      </c>
      <c r="B29" s="38" t="s">
        <v>18</v>
      </c>
      <c r="C29" s="39" t="s">
        <v>60</v>
      </c>
      <c r="D29" t="s">
        <v>100</v>
      </c>
    </row>
    <row r="30" spans="1:6" ht="28.5" x14ac:dyDescent="0.2">
      <c r="A30" s="35">
        <v>59</v>
      </c>
      <c r="B30" s="36" t="s">
        <v>19</v>
      </c>
      <c r="C30" s="34" t="s">
        <v>61</v>
      </c>
      <c r="D30" t="s">
        <v>96</v>
      </c>
      <c r="E30" t="s">
        <v>101</v>
      </c>
    </row>
    <row r="31" spans="1:6" ht="28.5" x14ac:dyDescent="0.2">
      <c r="A31" s="37">
        <v>60</v>
      </c>
      <c r="B31" s="38" t="s">
        <v>19</v>
      </c>
      <c r="C31" s="39" t="s">
        <v>62</v>
      </c>
      <c r="D31" t="s">
        <v>94</v>
      </c>
    </row>
    <row r="32" spans="1:6" ht="28.5" x14ac:dyDescent="0.2">
      <c r="A32" s="35">
        <v>65</v>
      </c>
      <c r="B32" s="36" t="s">
        <v>19</v>
      </c>
      <c r="C32" s="34" t="s">
        <v>63</v>
      </c>
      <c r="D32" t="s">
        <v>94</v>
      </c>
    </row>
    <row r="33" spans="1:5" x14ac:dyDescent="0.2">
      <c r="A33" s="37">
        <v>69</v>
      </c>
      <c r="B33" s="38" t="s">
        <v>19</v>
      </c>
      <c r="C33" s="39" t="s">
        <v>64</v>
      </c>
      <c r="D33" t="s">
        <v>102</v>
      </c>
    </row>
    <row r="34" spans="1:5" x14ac:dyDescent="0.2">
      <c r="A34" s="35">
        <v>70</v>
      </c>
      <c r="B34" s="36" t="s">
        <v>20</v>
      </c>
      <c r="C34" s="34" t="s">
        <v>65</v>
      </c>
      <c r="D34" t="s">
        <v>94</v>
      </c>
    </row>
    <row r="35" spans="1:5" ht="28.5" x14ac:dyDescent="0.2">
      <c r="A35" s="37">
        <v>71</v>
      </c>
      <c r="B35" s="38" t="s">
        <v>20</v>
      </c>
      <c r="C35" s="39" t="s">
        <v>66</v>
      </c>
      <c r="D35" t="s">
        <v>97</v>
      </c>
      <c r="E35" t="s">
        <v>101</v>
      </c>
    </row>
    <row r="36" spans="1:5" x14ac:dyDescent="0.2">
      <c r="A36" s="35">
        <v>74</v>
      </c>
      <c r="B36" s="36" t="s">
        <v>21</v>
      </c>
      <c r="C36" s="34" t="s">
        <v>67</v>
      </c>
      <c r="D36" t="s">
        <v>94</v>
      </c>
    </row>
    <row r="37" spans="1:5" x14ac:dyDescent="0.2">
      <c r="A37" s="37">
        <v>75</v>
      </c>
      <c r="B37" s="38" t="s">
        <v>21</v>
      </c>
      <c r="C37" s="39" t="s">
        <v>68</v>
      </c>
      <c r="D37" t="s">
        <v>94</v>
      </c>
    </row>
    <row r="38" spans="1:5" x14ac:dyDescent="0.2">
      <c r="A38" s="35">
        <v>76</v>
      </c>
      <c r="B38" s="36" t="s">
        <v>21</v>
      </c>
      <c r="C38" s="34" t="s">
        <v>80</v>
      </c>
      <c r="D38" t="s">
        <v>100</v>
      </c>
    </row>
    <row r="39" spans="1:5" x14ac:dyDescent="0.2">
      <c r="A39" s="37">
        <v>80</v>
      </c>
      <c r="B39" s="38" t="s">
        <v>21</v>
      </c>
      <c r="C39" s="39" t="s">
        <v>69</v>
      </c>
      <c r="D39" t="s">
        <v>97</v>
      </c>
    </row>
    <row r="40" spans="1:5" x14ac:dyDescent="0.2">
      <c r="A40" s="35">
        <v>82</v>
      </c>
      <c r="B40" s="36" t="s">
        <v>21</v>
      </c>
      <c r="C40" s="34" t="s">
        <v>70</v>
      </c>
      <c r="D40" t="s">
        <v>94</v>
      </c>
    </row>
    <row r="41" spans="1:5" ht="28.5" x14ac:dyDescent="0.2">
      <c r="A41" s="37">
        <v>85</v>
      </c>
      <c r="B41" s="38" t="s">
        <v>22</v>
      </c>
      <c r="C41" s="39" t="s">
        <v>71</v>
      </c>
    </row>
    <row r="42" spans="1:5" x14ac:dyDescent="0.2">
      <c r="A42" s="35">
        <v>90</v>
      </c>
      <c r="B42" s="36" t="s">
        <v>22</v>
      </c>
      <c r="C42" s="34" t="s">
        <v>72</v>
      </c>
    </row>
    <row r="43" spans="1:5" x14ac:dyDescent="0.2">
      <c r="A43" s="37">
        <v>92</v>
      </c>
      <c r="B43" s="38" t="s">
        <v>23</v>
      </c>
      <c r="C43" s="39" t="s">
        <v>73</v>
      </c>
    </row>
    <row r="44" spans="1:5" ht="28.5" x14ac:dyDescent="0.2">
      <c r="A44" s="35">
        <v>94</v>
      </c>
      <c r="B44" s="36" t="s">
        <v>22</v>
      </c>
      <c r="C44" s="34" t="s">
        <v>74</v>
      </c>
      <c r="D44" t="s">
        <v>96</v>
      </c>
    </row>
    <row r="45" spans="1:5" x14ac:dyDescent="0.2">
      <c r="A45" s="37">
        <v>95</v>
      </c>
      <c r="B45" s="38" t="s">
        <v>24</v>
      </c>
      <c r="C45" s="39" t="s">
        <v>75</v>
      </c>
      <c r="D45" t="s">
        <v>102</v>
      </c>
    </row>
    <row r="46" spans="1:5" ht="28.5" x14ac:dyDescent="0.2">
      <c r="A46" s="35">
        <v>98</v>
      </c>
      <c r="B46" s="36" t="s">
        <v>18</v>
      </c>
      <c r="C46" s="34" t="s">
        <v>76</v>
      </c>
      <c r="D46" t="s">
        <v>94</v>
      </c>
    </row>
    <row r="47" spans="1:5" ht="28.5" x14ac:dyDescent="0.2">
      <c r="A47" s="37">
        <v>105</v>
      </c>
      <c r="B47" s="38" t="s">
        <v>18</v>
      </c>
      <c r="C47" s="39" t="s">
        <v>77</v>
      </c>
      <c r="D47" t="s">
        <v>100</v>
      </c>
    </row>
    <row r="48" spans="1:5" ht="99.75" x14ac:dyDescent="0.2">
      <c r="A48" s="35">
        <v>108</v>
      </c>
      <c r="B48" s="36" t="s">
        <v>20</v>
      </c>
      <c r="C48" s="34" t="s">
        <v>78</v>
      </c>
      <c r="D48" t="s">
        <v>100</v>
      </c>
      <c r="E48" t="s">
        <v>103</v>
      </c>
    </row>
    <row r="49" spans="1:4" ht="28.5" x14ac:dyDescent="0.2">
      <c r="A49" s="37">
        <v>109</v>
      </c>
      <c r="B49" s="38" t="s">
        <v>19</v>
      </c>
      <c r="C49" s="39" t="s">
        <v>79</v>
      </c>
      <c r="D49" t="s">
        <v>102</v>
      </c>
    </row>
  </sheetData>
  <dataValidations count="1">
    <dataValidation type="list" allowBlank="1" showInputMessage="1" showErrorMessage="1" sqref="B2">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6"/>
  <sheetViews>
    <sheetView topLeftCell="M24" workbookViewId="0">
      <selection activeCell="T44" sqref="T44"/>
    </sheetView>
  </sheetViews>
  <sheetFormatPr defaultRowHeight="14.25" x14ac:dyDescent="0.2"/>
  <cols>
    <col min="1" max="1" width="5.25" style="2" customWidth="1"/>
    <col min="2" max="2" width="10.25" customWidth="1"/>
    <col min="3" max="3" width="5.25" customWidth="1"/>
    <col min="4" max="20" width="14.25" style="27" customWidth="1"/>
    <col min="21" max="21" width="27.5" customWidth="1"/>
  </cols>
  <sheetData>
    <row r="1" spans="1:21" s="53" customFormat="1" ht="53.25" customHeight="1" x14ac:dyDescent="0.25">
      <c r="A1" s="52"/>
      <c r="D1" s="54"/>
      <c r="E1" s="54"/>
      <c r="F1" s="54"/>
      <c r="G1" s="54"/>
      <c r="H1" s="54"/>
      <c r="I1" s="54"/>
      <c r="J1" s="54"/>
      <c r="K1" s="54"/>
      <c r="L1" s="54"/>
      <c r="M1" s="54"/>
      <c r="N1" s="54"/>
      <c r="O1" s="54"/>
      <c r="P1" s="68" t="s">
        <v>12</v>
      </c>
      <c r="Q1" s="68"/>
      <c r="R1" s="55"/>
      <c r="S1" s="54"/>
      <c r="T1" s="54"/>
    </row>
    <row r="2" spans="1:21" s="53" customFormat="1" ht="135" x14ac:dyDescent="0.25">
      <c r="A2" s="52"/>
      <c r="B2" s="53" t="s">
        <v>0</v>
      </c>
      <c r="C2" s="53" t="s">
        <v>26</v>
      </c>
      <c r="D2" s="54" t="s">
        <v>1</v>
      </c>
      <c r="E2" s="54" t="s">
        <v>2</v>
      </c>
      <c r="F2" s="54" t="s">
        <v>3</v>
      </c>
      <c r="G2" s="54" t="s">
        <v>4</v>
      </c>
      <c r="H2" s="54" t="s">
        <v>5</v>
      </c>
      <c r="I2" s="54" t="s">
        <v>6</v>
      </c>
      <c r="J2" s="54" t="s">
        <v>7</v>
      </c>
      <c r="K2" s="54" t="s">
        <v>8</v>
      </c>
      <c r="L2" s="54" t="s">
        <v>9</v>
      </c>
      <c r="M2" s="54" t="s">
        <v>10</v>
      </c>
      <c r="N2" s="54" t="s">
        <v>11</v>
      </c>
      <c r="O2" s="54" t="s">
        <v>86</v>
      </c>
      <c r="P2" s="54" t="s">
        <v>13</v>
      </c>
      <c r="Q2" s="54" t="s">
        <v>14</v>
      </c>
      <c r="R2" s="55" t="s">
        <v>113</v>
      </c>
      <c r="S2" s="54" t="s">
        <v>15</v>
      </c>
      <c r="T2" s="54" t="s">
        <v>16</v>
      </c>
      <c r="U2" s="53" t="s">
        <v>17</v>
      </c>
    </row>
    <row r="3" spans="1:21" x14ac:dyDescent="0.2">
      <c r="A3" s="2">
        <v>1</v>
      </c>
      <c r="B3" t="s">
        <v>19</v>
      </c>
      <c r="C3" t="s">
        <v>33</v>
      </c>
      <c r="D3" s="26" t="s">
        <v>27</v>
      </c>
      <c r="E3" s="26" t="s">
        <v>27</v>
      </c>
      <c r="F3" s="26" t="s">
        <v>27</v>
      </c>
      <c r="G3" s="26" t="s">
        <v>27</v>
      </c>
      <c r="H3" s="26" t="s">
        <v>27</v>
      </c>
      <c r="I3" s="26" t="s">
        <v>27</v>
      </c>
      <c r="J3" s="26" t="s">
        <v>27</v>
      </c>
      <c r="K3" s="26" t="s">
        <v>27</v>
      </c>
      <c r="L3" s="26" t="s">
        <v>27</v>
      </c>
      <c r="M3" s="26" t="s">
        <v>27</v>
      </c>
      <c r="N3" s="26" t="s">
        <v>27</v>
      </c>
      <c r="O3" s="26" t="s">
        <v>27</v>
      </c>
      <c r="P3" s="26"/>
      <c r="Q3" s="26"/>
      <c r="R3" s="26"/>
      <c r="S3" s="26" t="s">
        <v>27</v>
      </c>
      <c r="T3" s="26" t="s">
        <v>25</v>
      </c>
      <c r="U3" t="s">
        <v>112</v>
      </c>
    </row>
    <row r="4" spans="1:21" x14ac:dyDescent="0.2">
      <c r="A4" s="2">
        <v>2</v>
      </c>
      <c r="B4" t="s">
        <v>20</v>
      </c>
      <c r="C4" t="s">
        <v>33</v>
      </c>
      <c r="D4" s="26" t="s">
        <v>27</v>
      </c>
      <c r="E4" s="26" t="s">
        <v>27</v>
      </c>
      <c r="F4" s="26" t="s">
        <v>27</v>
      </c>
      <c r="G4" s="26" t="s">
        <v>27</v>
      </c>
      <c r="H4" s="26" t="s">
        <v>27</v>
      </c>
      <c r="I4" s="26" t="s">
        <v>27</v>
      </c>
      <c r="J4" s="26" t="s">
        <v>27</v>
      </c>
      <c r="K4" s="26" t="s">
        <v>27</v>
      </c>
      <c r="L4" s="26" t="s">
        <v>27</v>
      </c>
      <c r="M4" s="26" t="s">
        <v>27</v>
      </c>
      <c r="N4" s="26" t="s">
        <v>27</v>
      </c>
      <c r="O4" s="26" t="s">
        <v>27</v>
      </c>
      <c r="S4" s="26" t="s">
        <v>27</v>
      </c>
      <c r="T4" s="26" t="s">
        <v>25</v>
      </c>
    </row>
    <row r="5" spans="1:21" x14ac:dyDescent="0.2">
      <c r="A5" s="2">
        <v>3</v>
      </c>
      <c r="B5" t="s">
        <v>24</v>
      </c>
      <c r="C5" t="s">
        <v>25</v>
      </c>
      <c r="D5" s="26" t="s">
        <v>28</v>
      </c>
      <c r="E5" s="26" t="s">
        <v>28</v>
      </c>
      <c r="F5" s="26" t="s">
        <v>28</v>
      </c>
      <c r="G5" s="26" t="s">
        <v>28</v>
      </c>
      <c r="H5" s="26" t="s">
        <v>28</v>
      </c>
      <c r="I5" s="26" t="s">
        <v>28</v>
      </c>
      <c r="J5" s="26" t="s">
        <v>28</v>
      </c>
      <c r="K5" s="26" t="s">
        <v>28</v>
      </c>
      <c r="L5" s="26" t="s">
        <v>28</v>
      </c>
      <c r="M5" s="26" t="s">
        <v>28</v>
      </c>
      <c r="N5" s="26" t="s">
        <v>28</v>
      </c>
      <c r="O5" s="26" t="s">
        <v>28</v>
      </c>
      <c r="P5" s="27" t="s">
        <v>28</v>
      </c>
      <c r="Q5" s="27" t="s">
        <v>28</v>
      </c>
      <c r="R5" s="27" t="s">
        <v>28</v>
      </c>
      <c r="S5" s="26" t="s">
        <v>28</v>
      </c>
      <c r="T5" s="26" t="s">
        <v>25</v>
      </c>
    </row>
    <row r="6" spans="1:21" x14ac:dyDescent="0.2">
      <c r="A6" s="2">
        <v>4</v>
      </c>
      <c r="B6" t="s">
        <v>20</v>
      </c>
      <c r="C6" t="s">
        <v>33</v>
      </c>
      <c r="D6" s="26" t="s">
        <v>27</v>
      </c>
      <c r="E6" s="26" t="s">
        <v>27</v>
      </c>
      <c r="F6" s="26" t="s">
        <v>27</v>
      </c>
      <c r="G6" s="26" t="s">
        <v>27</v>
      </c>
      <c r="H6" s="26" t="s">
        <v>27</v>
      </c>
      <c r="I6" s="26" t="s">
        <v>27</v>
      </c>
      <c r="J6" s="26" t="s">
        <v>28</v>
      </c>
      <c r="K6" s="26" t="s">
        <v>27</v>
      </c>
      <c r="L6" s="26" t="s">
        <v>28</v>
      </c>
      <c r="M6" s="26" t="s">
        <v>28</v>
      </c>
      <c r="N6" s="26" t="s">
        <v>28</v>
      </c>
      <c r="O6" s="26" t="s">
        <v>28</v>
      </c>
      <c r="P6" s="26"/>
      <c r="Q6" s="26"/>
      <c r="R6" s="26"/>
      <c r="S6" s="26" t="s">
        <v>28</v>
      </c>
      <c r="T6" s="26" t="s">
        <v>25</v>
      </c>
    </row>
    <row r="7" spans="1:21" x14ac:dyDescent="0.2">
      <c r="A7" s="2">
        <v>5</v>
      </c>
      <c r="B7" t="s">
        <v>21</v>
      </c>
      <c r="C7" t="s">
        <v>33</v>
      </c>
      <c r="D7" s="26" t="s">
        <v>27</v>
      </c>
      <c r="E7" s="26" t="s">
        <v>27</v>
      </c>
      <c r="F7" s="26" t="s">
        <v>27</v>
      </c>
      <c r="G7" s="26" t="s">
        <v>27</v>
      </c>
      <c r="H7" s="26" t="s">
        <v>27</v>
      </c>
      <c r="I7" s="26" t="s">
        <v>27</v>
      </c>
      <c r="J7" s="26" t="s">
        <v>27</v>
      </c>
      <c r="K7" s="26" t="s">
        <v>27</v>
      </c>
      <c r="L7" s="26" t="s">
        <v>27</v>
      </c>
      <c r="M7" s="26" t="s">
        <v>27</v>
      </c>
      <c r="N7" s="26" t="s">
        <v>27</v>
      </c>
      <c r="O7" s="26" t="s">
        <v>27</v>
      </c>
      <c r="S7" s="26" t="s">
        <v>27</v>
      </c>
      <c r="T7" s="26" t="s">
        <v>25</v>
      </c>
    </row>
    <row r="8" spans="1:21" x14ac:dyDescent="0.2">
      <c r="A8" s="2">
        <v>6</v>
      </c>
      <c r="B8" t="s">
        <v>21</v>
      </c>
      <c r="C8" t="s">
        <v>33</v>
      </c>
      <c r="D8" s="26" t="s">
        <v>27</v>
      </c>
      <c r="E8" s="26" t="s">
        <v>27</v>
      </c>
      <c r="F8" s="26" t="s">
        <v>27</v>
      </c>
      <c r="G8" s="26" t="s">
        <v>27</v>
      </c>
      <c r="H8" s="26" t="s">
        <v>27</v>
      </c>
      <c r="I8" s="26" t="s">
        <v>27</v>
      </c>
      <c r="J8" s="26" t="s">
        <v>27</v>
      </c>
      <c r="K8" s="26" t="s">
        <v>27</v>
      </c>
      <c r="L8" s="26" t="s">
        <v>27</v>
      </c>
      <c r="M8" s="26" t="s">
        <v>27</v>
      </c>
      <c r="N8" s="26" t="s">
        <v>27</v>
      </c>
      <c r="O8" s="26" t="s">
        <v>27</v>
      </c>
      <c r="S8" s="26" t="s">
        <v>27</v>
      </c>
      <c r="T8" s="26" t="s">
        <v>25</v>
      </c>
    </row>
    <row r="9" spans="1:21" x14ac:dyDescent="0.2">
      <c r="A9" s="2">
        <v>7</v>
      </c>
      <c r="B9" t="s">
        <v>22</v>
      </c>
      <c r="C9" t="s">
        <v>25</v>
      </c>
      <c r="D9" s="26" t="s">
        <v>27</v>
      </c>
      <c r="E9" s="26" t="s">
        <v>28</v>
      </c>
      <c r="F9" s="26" t="s">
        <v>28</v>
      </c>
      <c r="G9" s="26" t="s">
        <v>28</v>
      </c>
      <c r="H9" s="26" t="s">
        <v>27</v>
      </c>
      <c r="I9" s="26" t="s">
        <v>28</v>
      </c>
      <c r="J9" s="26" t="s">
        <v>28</v>
      </c>
      <c r="K9" s="26" t="s">
        <v>28</v>
      </c>
      <c r="L9" s="26" t="s">
        <v>28</v>
      </c>
      <c r="M9" s="26" t="s">
        <v>28</v>
      </c>
      <c r="N9" s="26" t="s">
        <v>28</v>
      </c>
      <c r="O9" s="26" t="s">
        <v>28</v>
      </c>
      <c r="P9" s="27" t="s">
        <v>28</v>
      </c>
      <c r="Q9" s="27" t="s">
        <v>27</v>
      </c>
      <c r="R9" s="27" t="s">
        <v>28</v>
      </c>
      <c r="S9" s="26" t="s">
        <v>28</v>
      </c>
      <c r="T9" s="26" t="s">
        <v>25</v>
      </c>
      <c r="U9" s="26"/>
    </row>
    <row r="10" spans="1:21" x14ac:dyDescent="0.2">
      <c r="A10" s="2">
        <v>8</v>
      </c>
      <c r="B10" t="s">
        <v>22</v>
      </c>
      <c r="C10" t="s">
        <v>33</v>
      </c>
      <c r="D10" s="26" t="s">
        <v>28</v>
      </c>
      <c r="E10" s="26" t="s">
        <v>28</v>
      </c>
      <c r="F10" s="26" t="s">
        <v>28</v>
      </c>
      <c r="G10" s="26" t="s">
        <v>28</v>
      </c>
      <c r="H10" s="26" t="s">
        <v>28</v>
      </c>
      <c r="I10" s="26" t="s">
        <v>28</v>
      </c>
      <c r="J10" s="26" t="s">
        <v>28</v>
      </c>
      <c r="K10" s="26" t="s">
        <v>28</v>
      </c>
      <c r="L10" s="26" t="s">
        <v>28</v>
      </c>
      <c r="M10" s="26" t="s">
        <v>28</v>
      </c>
      <c r="N10" s="26" t="s">
        <v>28</v>
      </c>
      <c r="O10" s="26" t="s">
        <v>28</v>
      </c>
      <c r="S10" s="26" t="s">
        <v>28</v>
      </c>
      <c r="T10" s="26" t="s">
        <v>25</v>
      </c>
    </row>
    <row r="11" spans="1:21" x14ac:dyDescent="0.2">
      <c r="A11" s="2">
        <v>9</v>
      </c>
      <c r="B11" t="s">
        <v>23</v>
      </c>
      <c r="C11" t="s">
        <v>25</v>
      </c>
      <c r="D11" s="26" t="s">
        <v>27</v>
      </c>
      <c r="E11" s="26" t="s">
        <v>27</v>
      </c>
      <c r="F11" s="26" t="s">
        <v>27</v>
      </c>
      <c r="G11" s="26" t="s">
        <v>27</v>
      </c>
      <c r="H11" s="26" t="s">
        <v>27</v>
      </c>
      <c r="I11" s="26" t="s">
        <v>28</v>
      </c>
      <c r="J11" s="26" t="s">
        <v>27</v>
      </c>
      <c r="K11" s="26" t="s">
        <v>27</v>
      </c>
      <c r="L11" s="26" t="s">
        <v>27</v>
      </c>
      <c r="M11" s="26" t="s">
        <v>27</v>
      </c>
      <c r="N11" s="26" t="s">
        <v>31</v>
      </c>
      <c r="O11" s="26" t="s">
        <v>28</v>
      </c>
      <c r="P11" s="27" t="s">
        <v>28</v>
      </c>
      <c r="Q11" s="27" t="s">
        <v>27</v>
      </c>
      <c r="R11" s="27" t="s">
        <v>27</v>
      </c>
      <c r="S11" s="26" t="s">
        <v>27</v>
      </c>
      <c r="T11" s="26" t="s">
        <v>25</v>
      </c>
    </row>
    <row r="12" spans="1:21" x14ac:dyDescent="0.2">
      <c r="A12" s="2">
        <v>10</v>
      </c>
      <c r="B12" t="s">
        <v>23</v>
      </c>
      <c r="C12" t="s">
        <v>33</v>
      </c>
      <c r="D12" s="26" t="s">
        <v>28</v>
      </c>
      <c r="E12" s="26" t="s">
        <v>27</v>
      </c>
      <c r="F12" s="26" t="s">
        <v>28</v>
      </c>
      <c r="G12" s="26" t="s">
        <v>28</v>
      </c>
      <c r="H12" s="26" t="s">
        <v>28</v>
      </c>
      <c r="I12" s="26" t="s">
        <v>28</v>
      </c>
      <c r="J12" s="26" t="s">
        <v>28</v>
      </c>
      <c r="K12" s="26" t="s">
        <v>28</v>
      </c>
      <c r="L12" s="26" t="s">
        <v>27</v>
      </c>
      <c r="M12" s="26" t="s">
        <v>28</v>
      </c>
      <c r="N12" s="26" t="s">
        <v>28</v>
      </c>
      <c r="O12" s="26" t="s">
        <v>28</v>
      </c>
      <c r="S12" s="26" t="s">
        <v>28</v>
      </c>
      <c r="T12" s="26" t="s">
        <v>25</v>
      </c>
    </row>
    <row r="13" spans="1:21" x14ac:dyDescent="0.2">
      <c r="A13" s="2">
        <v>11</v>
      </c>
      <c r="B13" t="s">
        <v>19</v>
      </c>
      <c r="C13" t="s">
        <v>33</v>
      </c>
      <c r="D13" s="26" t="s">
        <v>27</v>
      </c>
      <c r="E13" s="26" t="s">
        <v>27</v>
      </c>
      <c r="F13" s="26" t="s">
        <v>27</v>
      </c>
      <c r="G13" s="26" t="s">
        <v>27</v>
      </c>
      <c r="H13" s="26" t="s">
        <v>27</v>
      </c>
      <c r="I13" s="26" t="s">
        <v>27</v>
      </c>
      <c r="J13" s="26" t="s">
        <v>27</v>
      </c>
      <c r="K13" s="26" t="s">
        <v>27</v>
      </c>
      <c r="L13" s="26" t="s">
        <v>27</v>
      </c>
      <c r="M13" s="26" t="s">
        <v>28</v>
      </c>
      <c r="N13" s="26" t="s">
        <v>28</v>
      </c>
      <c r="O13" s="26" t="s">
        <v>27</v>
      </c>
      <c r="S13" s="26" t="s">
        <v>28</v>
      </c>
      <c r="T13" s="26" t="s">
        <v>25</v>
      </c>
    </row>
    <row r="14" spans="1:21" x14ac:dyDescent="0.2">
      <c r="A14" s="2">
        <v>12</v>
      </c>
      <c r="B14" t="s">
        <v>19</v>
      </c>
      <c r="C14" t="s">
        <v>33</v>
      </c>
      <c r="D14" s="26" t="s">
        <v>27</v>
      </c>
      <c r="E14" s="26" t="s">
        <v>27</v>
      </c>
      <c r="F14" s="26" t="s">
        <v>27</v>
      </c>
      <c r="G14" s="26" t="s">
        <v>27</v>
      </c>
      <c r="H14" s="26" t="s">
        <v>27</v>
      </c>
      <c r="I14" s="26" t="s">
        <v>27</v>
      </c>
      <c r="J14" s="26" t="s">
        <v>27</v>
      </c>
      <c r="K14" s="26" t="s">
        <v>27</v>
      </c>
      <c r="L14" s="26" t="s">
        <v>31</v>
      </c>
      <c r="M14" s="26" t="s">
        <v>27</v>
      </c>
      <c r="N14" s="26" t="s">
        <v>27</v>
      </c>
      <c r="O14" s="26" t="s">
        <v>28</v>
      </c>
      <c r="P14" s="26"/>
      <c r="Q14" s="26"/>
      <c r="R14" s="26"/>
      <c r="S14" s="26" t="s">
        <v>27</v>
      </c>
      <c r="T14" s="26" t="s">
        <v>25</v>
      </c>
    </row>
    <row r="15" spans="1:21" x14ac:dyDescent="0.2">
      <c r="A15" s="2">
        <v>13</v>
      </c>
      <c r="B15" t="s">
        <v>21</v>
      </c>
      <c r="C15" t="s">
        <v>33</v>
      </c>
      <c r="D15" s="26" t="s">
        <v>27</v>
      </c>
      <c r="E15" s="26" t="s">
        <v>27</v>
      </c>
      <c r="F15" s="26" t="s">
        <v>28</v>
      </c>
      <c r="G15" s="26" t="s">
        <v>27</v>
      </c>
      <c r="H15" s="26" t="s">
        <v>28</v>
      </c>
      <c r="I15" s="26" t="s">
        <v>28</v>
      </c>
      <c r="J15" s="26" t="s">
        <v>28</v>
      </c>
      <c r="K15" s="26" t="s">
        <v>28</v>
      </c>
      <c r="L15" s="26" t="s">
        <v>31</v>
      </c>
      <c r="M15" s="26" t="s">
        <v>28</v>
      </c>
      <c r="N15" s="26" t="s">
        <v>28</v>
      </c>
      <c r="O15" s="26" t="s">
        <v>28</v>
      </c>
      <c r="P15" s="26"/>
      <c r="Q15" s="26"/>
      <c r="R15" s="26"/>
      <c r="S15" s="26" t="s">
        <v>28</v>
      </c>
      <c r="T15" s="26" t="s">
        <v>25</v>
      </c>
    </row>
    <row r="16" spans="1:21" x14ac:dyDescent="0.2">
      <c r="A16" s="2">
        <v>14</v>
      </c>
      <c r="B16" t="s">
        <v>21</v>
      </c>
      <c r="C16" t="s">
        <v>25</v>
      </c>
      <c r="D16" s="26" t="s">
        <v>28</v>
      </c>
      <c r="E16" s="26" t="s">
        <v>28</v>
      </c>
      <c r="F16" s="26" t="s">
        <v>28</v>
      </c>
      <c r="G16" s="26" t="s">
        <v>28</v>
      </c>
      <c r="H16" s="26" t="s">
        <v>28</v>
      </c>
      <c r="I16" s="26" t="s">
        <v>28</v>
      </c>
      <c r="J16" s="26" t="s">
        <v>28</v>
      </c>
      <c r="K16" s="26" t="s">
        <v>28</v>
      </c>
      <c r="L16" s="26" t="s">
        <v>28</v>
      </c>
      <c r="M16" s="26" t="s">
        <v>28</v>
      </c>
      <c r="N16" s="26" t="s">
        <v>28</v>
      </c>
      <c r="O16" s="26" t="s">
        <v>28</v>
      </c>
      <c r="P16" s="27" t="s">
        <v>28</v>
      </c>
      <c r="Q16" s="27" t="s">
        <v>28</v>
      </c>
      <c r="R16" s="27" t="s">
        <v>28</v>
      </c>
      <c r="S16" s="26" t="s">
        <v>28</v>
      </c>
      <c r="T16" s="26" t="s">
        <v>25</v>
      </c>
    </row>
    <row r="17" spans="1:21" x14ac:dyDescent="0.2">
      <c r="A17" s="2">
        <v>15</v>
      </c>
      <c r="B17" t="s">
        <v>19</v>
      </c>
      <c r="C17" t="s">
        <v>33</v>
      </c>
      <c r="D17" s="26" t="s">
        <v>27</v>
      </c>
      <c r="E17" s="26" t="s">
        <v>27</v>
      </c>
      <c r="F17" s="26" t="s">
        <v>27</v>
      </c>
      <c r="G17" s="26" t="s">
        <v>27</v>
      </c>
      <c r="H17" s="26" t="s">
        <v>27</v>
      </c>
      <c r="I17" s="27" t="s">
        <v>27</v>
      </c>
      <c r="J17" s="26" t="s">
        <v>28</v>
      </c>
      <c r="K17" s="26" t="s">
        <v>28</v>
      </c>
      <c r="L17" s="26" t="s">
        <v>31</v>
      </c>
      <c r="M17" s="26" t="s">
        <v>28</v>
      </c>
      <c r="N17" s="26" t="s">
        <v>28</v>
      </c>
      <c r="O17" s="26" t="s">
        <v>28</v>
      </c>
      <c r="S17" s="26" t="s">
        <v>27</v>
      </c>
      <c r="T17" s="26" t="s">
        <v>25</v>
      </c>
    </row>
    <row r="18" spans="1:21" x14ac:dyDescent="0.2">
      <c r="A18" s="2">
        <v>16</v>
      </c>
      <c r="B18" t="s">
        <v>21</v>
      </c>
      <c r="C18" t="s">
        <v>25</v>
      </c>
      <c r="D18" s="26" t="s">
        <v>27</v>
      </c>
      <c r="E18" s="26" t="s">
        <v>27</v>
      </c>
      <c r="F18" s="26" t="s">
        <v>28</v>
      </c>
      <c r="G18" s="26" t="s">
        <v>27</v>
      </c>
      <c r="H18" s="26" t="s">
        <v>27</v>
      </c>
      <c r="I18" s="26" t="s">
        <v>28</v>
      </c>
      <c r="J18" s="26" t="s">
        <v>27</v>
      </c>
      <c r="K18" s="26" t="s">
        <v>27</v>
      </c>
      <c r="L18" s="26" t="s">
        <v>27</v>
      </c>
      <c r="M18" s="26" t="s">
        <v>27</v>
      </c>
      <c r="N18" s="26" t="s">
        <v>27</v>
      </c>
      <c r="O18" s="26" t="s">
        <v>27</v>
      </c>
      <c r="P18" s="26" t="s">
        <v>27</v>
      </c>
      <c r="Q18" s="26" t="s">
        <v>27</v>
      </c>
      <c r="R18" s="26" t="s">
        <v>28</v>
      </c>
      <c r="S18" s="26" t="s">
        <v>27</v>
      </c>
      <c r="T18" s="26" t="s">
        <v>25</v>
      </c>
    </row>
    <row r="19" spans="1:21" x14ac:dyDescent="0.2">
      <c r="A19" s="2">
        <v>17</v>
      </c>
      <c r="B19" t="s">
        <v>24</v>
      </c>
      <c r="C19" t="s">
        <v>33</v>
      </c>
      <c r="D19" s="26" t="s">
        <v>27</v>
      </c>
      <c r="E19" s="26" t="s">
        <v>27</v>
      </c>
      <c r="F19" s="26" t="s">
        <v>27</v>
      </c>
      <c r="G19" s="26" t="s">
        <v>27</v>
      </c>
      <c r="H19" s="26" t="s">
        <v>27</v>
      </c>
      <c r="I19" s="26" t="s">
        <v>27</v>
      </c>
      <c r="J19" s="26" t="s">
        <v>27</v>
      </c>
      <c r="K19" s="26" t="s">
        <v>27</v>
      </c>
      <c r="L19" s="26" t="s">
        <v>27</v>
      </c>
      <c r="M19" s="26" t="s">
        <v>27</v>
      </c>
      <c r="N19" s="26" t="s">
        <v>27</v>
      </c>
      <c r="O19" s="26" t="s">
        <v>27</v>
      </c>
      <c r="P19" s="26"/>
      <c r="Q19" s="26"/>
      <c r="R19" s="26"/>
      <c r="S19" s="26" t="s">
        <v>27</v>
      </c>
      <c r="T19" s="26" t="s">
        <v>25</v>
      </c>
    </row>
    <row r="20" spans="1:21" x14ac:dyDescent="0.2">
      <c r="A20" s="2">
        <v>18</v>
      </c>
      <c r="B20" t="s">
        <v>24</v>
      </c>
      <c r="C20" t="s">
        <v>33</v>
      </c>
      <c r="D20" s="26" t="s">
        <v>27</v>
      </c>
      <c r="E20" s="26" t="s">
        <v>27</v>
      </c>
      <c r="F20" s="26" t="s">
        <v>27</v>
      </c>
      <c r="G20" s="26" t="s">
        <v>27</v>
      </c>
      <c r="H20" s="26" t="s">
        <v>27</v>
      </c>
      <c r="I20" s="26" t="s">
        <v>27</v>
      </c>
      <c r="J20" s="26" t="s">
        <v>27</v>
      </c>
      <c r="K20" s="26" t="s">
        <v>27</v>
      </c>
      <c r="L20" s="26" t="s">
        <v>27</v>
      </c>
      <c r="M20" s="26" t="s">
        <v>27</v>
      </c>
      <c r="N20" s="26" t="s">
        <v>27</v>
      </c>
      <c r="O20" s="26" t="s">
        <v>27</v>
      </c>
      <c r="P20" s="26"/>
      <c r="Q20" s="26"/>
      <c r="R20" s="26"/>
      <c r="S20" s="26" t="s">
        <v>27</v>
      </c>
      <c r="T20" s="26" t="s">
        <v>25</v>
      </c>
    </row>
    <row r="21" spans="1:21" x14ac:dyDescent="0.2">
      <c r="A21" s="2">
        <v>19</v>
      </c>
      <c r="B21" t="s">
        <v>22</v>
      </c>
      <c r="C21" t="s">
        <v>33</v>
      </c>
      <c r="D21" s="26" t="s">
        <v>27</v>
      </c>
      <c r="E21" s="26" t="s">
        <v>27</v>
      </c>
      <c r="F21" s="26" t="s">
        <v>27</v>
      </c>
      <c r="G21" s="26" t="s">
        <v>27</v>
      </c>
      <c r="H21" s="26" t="s">
        <v>27</v>
      </c>
      <c r="I21" s="26" t="s">
        <v>27</v>
      </c>
      <c r="J21" s="26" t="s">
        <v>27</v>
      </c>
      <c r="K21" s="26" t="s">
        <v>27</v>
      </c>
      <c r="L21" s="26" t="s">
        <v>27</v>
      </c>
      <c r="M21" s="26" t="s">
        <v>27</v>
      </c>
      <c r="N21" s="26" t="s">
        <v>27</v>
      </c>
      <c r="O21" s="26" t="s">
        <v>27</v>
      </c>
      <c r="P21" s="26"/>
      <c r="Q21" s="26"/>
      <c r="R21" s="26"/>
      <c r="S21" s="26" t="s">
        <v>27</v>
      </c>
      <c r="T21" s="26" t="s">
        <v>25</v>
      </c>
    </row>
    <row r="22" spans="1:21" x14ac:dyDescent="0.2">
      <c r="A22" s="2">
        <v>20</v>
      </c>
      <c r="B22" t="s">
        <v>20</v>
      </c>
      <c r="C22" t="s">
        <v>33</v>
      </c>
      <c r="D22" s="26" t="s">
        <v>27</v>
      </c>
      <c r="E22" s="26" t="s">
        <v>27</v>
      </c>
      <c r="F22" s="27" t="s">
        <v>27</v>
      </c>
      <c r="G22" s="26" t="s">
        <v>27</v>
      </c>
      <c r="H22" s="26" t="s">
        <v>27</v>
      </c>
      <c r="I22" s="26" t="s">
        <v>27</v>
      </c>
      <c r="J22" s="26" t="s">
        <v>27</v>
      </c>
      <c r="K22" s="26" t="s">
        <v>27</v>
      </c>
      <c r="L22" s="26" t="s">
        <v>27</v>
      </c>
      <c r="M22" s="26" t="s">
        <v>27</v>
      </c>
      <c r="N22" s="26" t="s">
        <v>27</v>
      </c>
      <c r="O22" s="26" t="s">
        <v>27</v>
      </c>
      <c r="S22" s="26" t="s">
        <v>27</v>
      </c>
      <c r="T22" s="26" t="s">
        <v>25</v>
      </c>
    </row>
    <row r="23" spans="1:21" x14ac:dyDescent="0.2">
      <c r="A23" s="2">
        <v>21</v>
      </c>
      <c r="B23" t="s">
        <v>18</v>
      </c>
      <c r="C23" t="s">
        <v>25</v>
      </c>
      <c r="D23" s="26" t="s">
        <v>28</v>
      </c>
      <c r="E23" s="26" t="s">
        <v>28</v>
      </c>
      <c r="F23" s="26" t="s">
        <v>28</v>
      </c>
      <c r="G23" s="26" t="s">
        <v>28</v>
      </c>
      <c r="H23" s="26" t="s">
        <v>28</v>
      </c>
      <c r="I23" s="26" t="s">
        <v>28</v>
      </c>
      <c r="J23" s="26" t="s">
        <v>28</v>
      </c>
      <c r="K23" s="26" t="s">
        <v>28</v>
      </c>
      <c r="L23" s="26" t="s">
        <v>28</v>
      </c>
      <c r="M23" s="26" t="s">
        <v>28</v>
      </c>
      <c r="N23" s="26" t="s">
        <v>28</v>
      </c>
      <c r="O23" s="26" t="s">
        <v>28</v>
      </c>
      <c r="P23" s="27" t="s">
        <v>28</v>
      </c>
      <c r="Q23" s="27" t="s">
        <v>28</v>
      </c>
      <c r="R23" s="27" t="s">
        <v>28</v>
      </c>
      <c r="S23" s="26" t="s">
        <v>28</v>
      </c>
      <c r="T23" s="26" t="s">
        <v>25</v>
      </c>
    </row>
    <row r="24" spans="1:21" x14ac:dyDescent="0.2">
      <c r="A24" s="2">
        <v>22</v>
      </c>
      <c r="B24" t="s">
        <v>18</v>
      </c>
      <c r="C24" t="s">
        <v>33</v>
      </c>
      <c r="D24" s="26" t="s">
        <v>27</v>
      </c>
      <c r="E24" s="26" t="s">
        <v>27</v>
      </c>
      <c r="F24" s="26" t="s">
        <v>27</v>
      </c>
      <c r="G24" s="26" t="s">
        <v>27</v>
      </c>
      <c r="H24" s="26" t="s">
        <v>27</v>
      </c>
      <c r="I24" s="26" t="s">
        <v>27</v>
      </c>
      <c r="J24" s="26" t="s">
        <v>27</v>
      </c>
      <c r="K24" s="26" t="s">
        <v>27</v>
      </c>
      <c r="L24" s="26" t="s">
        <v>27</v>
      </c>
      <c r="M24" s="26" t="s">
        <v>27</v>
      </c>
      <c r="N24" s="26" t="s">
        <v>27</v>
      </c>
      <c r="O24" s="26" t="s">
        <v>27</v>
      </c>
      <c r="S24" s="26" t="s">
        <v>27</v>
      </c>
      <c r="T24" s="26" t="s">
        <v>25</v>
      </c>
    </row>
    <row r="25" spans="1:21" x14ac:dyDescent="0.2">
      <c r="A25" s="2">
        <v>23</v>
      </c>
      <c r="B25" t="s">
        <v>18</v>
      </c>
      <c r="C25" t="s">
        <v>33</v>
      </c>
      <c r="D25" s="26" t="s">
        <v>28</v>
      </c>
      <c r="E25" s="26" t="s">
        <v>28</v>
      </c>
      <c r="F25" s="26" t="s">
        <v>28</v>
      </c>
      <c r="G25" s="26" t="s">
        <v>28</v>
      </c>
      <c r="H25" s="26" t="s">
        <v>28</v>
      </c>
      <c r="I25" s="26" t="s">
        <v>28</v>
      </c>
      <c r="J25" s="26" t="s">
        <v>28</v>
      </c>
      <c r="K25" s="26" t="s">
        <v>28</v>
      </c>
      <c r="L25" s="26" t="s">
        <v>28</v>
      </c>
      <c r="M25" s="26" t="s">
        <v>28</v>
      </c>
      <c r="N25" s="26" t="s">
        <v>28</v>
      </c>
      <c r="O25" s="26" t="s">
        <v>28</v>
      </c>
      <c r="P25" s="27" t="s">
        <v>28</v>
      </c>
      <c r="Q25" s="27" t="s">
        <v>28</v>
      </c>
      <c r="R25" s="27" t="s">
        <v>28</v>
      </c>
      <c r="S25" s="26" t="s">
        <v>28</v>
      </c>
      <c r="T25" s="26" t="s">
        <v>25</v>
      </c>
    </row>
    <row r="26" spans="1:21" x14ac:dyDescent="0.2">
      <c r="A26" s="2">
        <v>24</v>
      </c>
      <c r="B26" t="s">
        <v>18</v>
      </c>
      <c r="C26" t="s">
        <v>33</v>
      </c>
      <c r="D26" s="26" t="s">
        <v>27</v>
      </c>
      <c r="E26" s="26" t="s">
        <v>27</v>
      </c>
      <c r="F26" s="26" t="s">
        <v>27</v>
      </c>
      <c r="G26" s="26" t="s">
        <v>27</v>
      </c>
      <c r="H26" s="26" t="s">
        <v>27</v>
      </c>
      <c r="I26" s="26" t="s">
        <v>27</v>
      </c>
      <c r="J26" s="26" t="s">
        <v>27</v>
      </c>
      <c r="K26" s="26" t="s">
        <v>27</v>
      </c>
      <c r="L26" s="26" t="s">
        <v>27</v>
      </c>
      <c r="M26" s="26" t="s">
        <v>27</v>
      </c>
      <c r="N26" s="26" t="s">
        <v>27</v>
      </c>
      <c r="O26" s="26" t="s">
        <v>27</v>
      </c>
      <c r="P26" s="26" t="s">
        <v>27</v>
      </c>
      <c r="Q26" s="26" t="s">
        <v>27</v>
      </c>
      <c r="R26" s="26" t="s">
        <v>27</v>
      </c>
      <c r="S26" s="26" t="s">
        <v>27</v>
      </c>
      <c r="T26" s="26" t="s">
        <v>25</v>
      </c>
    </row>
    <row r="27" spans="1:21" x14ac:dyDescent="0.2">
      <c r="A27" s="2">
        <v>25</v>
      </c>
      <c r="B27" t="s">
        <v>18</v>
      </c>
      <c r="C27" t="s">
        <v>33</v>
      </c>
      <c r="D27" s="26" t="s">
        <v>27</v>
      </c>
      <c r="E27" s="26" t="s">
        <v>27</v>
      </c>
      <c r="F27" s="26" t="s">
        <v>27</v>
      </c>
      <c r="G27" s="26" t="s">
        <v>27</v>
      </c>
      <c r="H27" s="26" t="s">
        <v>27</v>
      </c>
      <c r="I27" s="26" t="s">
        <v>27</v>
      </c>
      <c r="J27" s="26" t="s">
        <v>28</v>
      </c>
      <c r="K27" s="26" t="s">
        <v>28</v>
      </c>
      <c r="L27" s="26" t="s">
        <v>31</v>
      </c>
      <c r="M27" s="26" t="s">
        <v>27</v>
      </c>
      <c r="N27" s="26"/>
      <c r="O27" s="26" t="s">
        <v>28</v>
      </c>
      <c r="S27" s="26" t="s">
        <v>27</v>
      </c>
      <c r="T27" s="26" t="s">
        <v>25</v>
      </c>
    </row>
    <row r="28" spans="1:21" x14ac:dyDescent="0.2">
      <c r="A28" s="2">
        <v>26</v>
      </c>
      <c r="B28" t="s">
        <v>18</v>
      </c>
      <c r="C28" t="s">
        <v>33</v>
      </c>
      <c r="D28" s="26" t="s">
        <v>27</v>
      </c>
      <c r="E28" s="26" t="s">
        <v>27</v>
      </c>
      <c r="F28" s="26" t="s">
        <v>27</v>
      </c>
      <c r="G28" s="26" t="s">
        <v>27</v>
      </c>
      <c r="H28" s="26" t="s">
        <v>27</v>
      </c>
      <c r="I28" s="26" t="s">
        <v>27</v>
      </c>
      <c r="J28" s="26" t="s">
        <v>27</v>
      </c>
      <c r="K28" s="26" t="s">
        <v>27</v>
      </c>
      <c r="L28" s="26" t="s">
        <v>31</v>
      </c>
      <c r="M28" s="26" t="s">
        <v>27</v>
      </c>
      <c r="N28" s="26" t="s">
        <v>27</v>
      </c>
      <c r="O28" s="26" t="s">
        <v>27</v>
      </c>
      <c r="P28" s="26" t="s">
        <v>27</v>
      </c>
      <c r="Q28" s="26" t="s">
        <v>27</v>
      </c>
      <c r="R28" s="26" t="s">
        <v>27</v>
      </c>
      <c r="S28" s="26" t="s">
        <v>27</v>
      </c>
      <c r="T28" s="26" t="s">
        <v>25</v>
      </c>
    </row>
    <row r="29" spans="1:21" x14ac:dyDescent="0.2">
      <c r="A29" s="2">
        <v>27</v>
      </c>
      <c r="B29" t="s">
        <v>19</v>
      </c>
      <c r="C29" t="s">
        <v>33</v>
      </c>
      <c r="D29" s="26" t="s">
        <v>27</v>
      </c>
      <c r="E29" s="26" t="s">
        <v>27</v>
      </c>
      <c r="F29" s="26" t="s">
        <v>27</v>
      </c>
      <c r="G29" s="26" t="s">
        <v>27</v>
      </c>
      <c r="H29" s="26" t="s">
        <v>27</v>
      </c>
      <c r="I29" s="26" t="s">
        <v>27</v>
      </c>
      <c r="J29" s="26" t="s">
        <v>27</v>
      </c>
      <c r="K29" s="26" t="s">
        <v>28</v>
      </c>
      <c r="L29" s="26" t="s">
        <v>28</v>
      </c>
      <c r="M29" s="26" t="s">
        <v>27</v>
      </c>
      <c r="N29" s="26" t="s">
        <v>27</v>
      </c>
      <c r="O29" s="26" t="s">
        <v>27</v>
      </c>
      <c r="S29" s="26" t="s">
        <v>28</v>
      </c>
      <c r="T29" s="26" t="s">
        <v>25</v>
      </c>
    </row>
    <row r="30" spans="1:21" x14ac:dyDescent="0.2">
      <c r="A30" s="2">
        <v>28</v>
      </c>
      <c r="B30" t="s">
        <v>20</v>
      </c>
      <c r="C30" t="s">
        <v>33</v>
      </c>
      <c r="D30" s="26" t="s">
        <v>27</v>
      </c>
      <c r="E30" s="26" t="s">
        <v>27</v>
      </c>
      <c r="F30" s="26" t="s">
        <v>28</v>
      </c>
      <c r="G30" s="26" t="s">
        <v>28</v>
      </c>
      <c r="H30" s="26" t="s">
        <v>28</v>
      </c>
      <c r="I30" s="26" t="s">
        <v>28</v>
      </c>
      <c r="J30" s="26" t="s">
        <v>29</v>
      </c>
      <c r="K30" s="26" t="s">
        <v>28</v>
      </c>
      <c r="L30" s="26" t="s">
        <v>31</v>
      </c>
      <c r="M30" s="26" t="s">
        <v>28</v>
      </c>
      <c r="N30" s="26" t="s">
        <v>31</v>
      </c>
      <c r="O30" s="26" t="s">
        <v>29</v>
      </c>
      <c r="S30" s="26" t="s">
        <v>28</v>
      </c>
      <c r="T30" s="26" t="s">
        <v>25</v>
      </c>
      <c r="U30" t="s">
        <v>114</v>
      </c>
    </row>
    <row r="31" spans="1:21" x14ac:dyDescent="0.2">
      <c r="A31" s="2">
        <v>29</v>
      </c>
      <c r="B31" t="s">
        <v>23</v>
      </c>
      <c r="C31" t="s">
        <v>25</v>
      </c>
      <c r="D31" s="26" t="s">
        <v>28</v>
      </c>
      <c r="E31" s="26" t="s">
        <v>28</v>
      </c>
      <c r="F31" s="26" t="s">
        <v>28</v>
      </c>
      <c r="G31" s="26" t="s">
        <v>28</v>
      </c>
      <c r="H31" s="26" t="s">
        <v>28</v>
      </c>
      <c r="I31" s="26" t="s">
        <v>28</v>
      </c>
      <c r="J31" s="26" t="s">
        <v>28</v>
      </c>
      <c r="K31" s="26" t="s">
        <v>28</v>
      </c>
      <c r="L31" s="26" t="s">
        <v>28</v>
      </c>
      <c r="M31" s="26" t="s">
        <v>28</v>
      </c>
      <c r="N31" s="26" t="s">
        <v>28</v>
      </c>
      <c r="O31" s="26" t="s">
        <v>28</v>
      </c>
      <c r="P31" s="27" t="s">
        <v>28</v>
      </c>
      <c r="Q31" s="27" t="s">
        <v>28</v>
      </c>
      <c r="R31" s="27" t="s">
        <v>28</v>
      </c>
      <c r="S31" s="26" t="s">
        <v>28</v>
      </c>
      <c r="T31" s="26" t="s">
        <v>25</v>
      </c>
    </row>
    <row r="32" spans="1:21" x14ac:dyDescent="0.2">
      <c r="A32" s="2">
        <v>30</v>
      </c>
      <c r="B32" t="s">
        <v>19</v>
      </c>
      <c r="C32" t="s">
        <v>33</v>
      </c>
      <c r="D32" s="26" t="s">
        <v>27</v>
      </c>
      <c r="E32" s="26" t="s">
        <v>27</v>
      </c>
      <c r="F32" s="26" t="s">
        <v>27</v>
      </c>
      <c r="G32" s="26" t="s">
        <v>27</v>
      </c>
      <c r="H32" s="26" t="s">
        <v>27</v>
      </c>
      <c r="I32" s="26" t="s">
        <v>27</v>
      </c>
      <c r="J32" s="26" t="s">
        <v>28</v>
      </c>
      <c r="K32" s="26" t="s">
        <v>27</v>
      </c>
      <c r="L32" s="26" t="s">
        <v>31</v>
      </c>
      <c r="M32" s="26" t="s">
        <v>28</v>
      </c>
      <c r="N32" s="26" t="s">
        <v>28</v>
      </c>
      <c r="O32" s="26" t="s">
        <v>28</v>
      </c>
      <c r="S32" s="26" t="s">
        <v>28</v>
      </c>
      <c r="T32" s="26" t="s">
        <v>25</v>
      </c>
    </row>
    <row r="33" spans="1:21" x14ac:dyDescent="0.2">
      <c r="A33" s="2">
        <v>31</v>
      </c>
      <c r="B33" t="s">
        <v>21</v>
      </c>
      <c r="C33" t="s">
        <v>33</v>
      </c>
      <c r="D33" s="26" t="s">
        <v>28</v>
      </c>
      <c r="E33" s="26" t="s">
        <v>28</v>
      </c>
      <c r="F33" s="26" t="s">
        <v>28</v>
      </c>
      <c r="G33" s="26" t="s">
        <v>28</v>
      </c>
      <c r="H33" s="26" t="s">
        <v>28</v>
      </c>
      <c r="I33" s="26" t="s">
        <v>28</v>
      </c>
      <c r="J33" s="26" t="s">
        <v>28</v>
      </c>
      <c r="K33" s="26" t="s">
        <v>28</v>
      </c>
      <c r="L33" s="26" t="s">
        <v>28</v>
      </c>
      <c r="M33" s="26" t="s">
        <v>28</v>
      </c>
      <c r="N33" s="26" t="s">
        <v>28</v>
      </c>
      <c r="O33" s="26" t="s">
        <v>28</v>
      </c>
      <c r="S33" s="26" t="s">
        <v>28</v>
      </c>
      <c r="T33" s="26" t="s">
        <v>25</v>
      </c>
    </row>
    <row r="34" spans="1:21" x14ac:dyDescent="0.2">
      <c r="A34" s="2">
        <v>32</v>
      </c>
      <c r="B34" t="s">
        <v>24</v>
      </c>
      <c r="C34" t="s">
        <v>33</v>
      </c>
      <c r="D34" s="26" t="s">
        <v>28</v>
      </c>
      <c r="E34" s="26" t="s">
        <v>28</v>
      </c>
      <c r="F34" s="26" t="s">
        <v>28</v>
      </c>
      <c r="G34" s="26" t="s">
        <v>28</v>
      </c>
      <c r="H34" s="26" t="s">
        <v>28</v>
      </c>
      <c r="I34" s="26" t="s">
        <v>28</v>
      </c>
      <c r="J34" s="26" t="s">
        <v>28</v>
      </c>
      <c r="K34" s="26" t="s">
        <v>28</v>
      </c>
      <c r="L34" s="26" t="s">
        <v>28</v>
      </c>
      <c r="M34" s="26" t="s">
        <v>28</v>
      </c>
      <c r="N34" s="26" t="s">
        <v>28</v>
      </c>
      <c r="O34" s="26" t="s">
        <v>28</v>
      </c>
      <c r="S34" s="26" t="s">
        <v>28</v>
      </c>
      <c r="T34" s="26" t="s">
        <v>25</v>
      </c>
    </row>
    <row r="35" spans="1:21" x14ac:dyDescent="0.2">
      <c r="A35" s="2">
        <v>33</v>
      </c>
      <c r="B35" t="s">
        <v>19</v>
      </c>
      <c r="C35" t="s">
        <v>33</v>
      </c>
      <c r="D35" s="26" t="s">
        <v>28</v>
      </c>
      <c r="E35" s="26" t="s">
        <v>27</v>
      </c>
      <c r="F35" s="26" t="s">
        <v>28</v>
      </c>
      <c r="G35" s="26" t="s">
        <v>28</v>
      </c>
      <c r="H35" s="26" t="s">
        <v>28</v>
      </c>
      <c r="I35" s="26" t="s">
        <v>28</v>
      </c>
      <c r="J35" s="26" t="s">
        <v>28</v>
      </c>
      <c r="K35" s="26" t="s">
        <v>27</v>
      </c>
      <c r="L35" s="26" t="s">
        <v>28</v>
      </c>
      <c r="M35" s="26" t="s">
        <v>28</v>
      </c>
      <c r="N35" s="26" t="s">
        <v>28</v>
      </c>
      <c r="O35" s="26" t="s">
        <v>28</v>
      </c>
      <c r="S35" s="26" t="s">
        <v>28</v>
      </c>
      <c r="T35" s="26" t="s">
        <v>25</v>
      </c>
    </row>
    <row r="36" spans="1:21" x14ac:dyDescent="0.2">
      <c r="A36" s="2">
        <v>34</v>
      </c>
      <c r="B36" t="s">
        <v>19</v>
      </c>
      <c r="C36" t="s">
        <v>33</v>
      </c>
      <c r="D36" s="26" t="s">
        <v>28</v>
      </c>
      <c r="E36" s="26" t="s">
        <v>28</v>
      </c>
      <c r="F36" s="26" t="s">
        <v>28</v>
      </c>
      <c r="G36" s="26" t="s">
        <v>28</v>
      </c>
      <c r="H36" s="26" t="s">
        <v>28</v>
      </c>
      <c r="I36" s="26" t="s">
        <v>28</v>
      </c>
      <c r="J36" s="26" t="s">
        <v>28</v>
      </c>
      <c r="K36" s="26" t="s">
        <v>28</v>
      </c>
      <c r="L36" s="26" t="s">
        <v>31</v>
      </c>
      <c r="M36" s="26" t="s">
        <v>31</v>
      </c>
      <c r="N36" s="26" t="s">
        <v>28</v>
      </c>
      <c r="O36" s="26" t="s">
        <v>28</v>
      </c>
      <c r="S36" s="26" t="s">
        <v>29</v>
      </c>
      <c r="T36" s="26" t="s">
        <v>25</v>
      </c>
    </row>
    <row r="37" spans="1:21" x14ac:dyDescent="0.2">
      <c r="A37" s="2">
        <v>35</v>
      </c>
      <c r="B37" t="s">
        <v>24</v>
      </c>
      <c r="C37" t="s">
        <v>25</v>
      </c>
      <c r="D37" s="26" t="s">
        <v>28</v>
      </c>
      <c r="E37" s="26" t="s">
        <v>28</v>
      </c>
      <c r="F37" s="26" t="s">
        <v>28</v>
      </c>
      <c r="G37" s="26" t="s">
        <v>28</v>
      </c>
      <c r="H37" s="26" t="s">
        <v>28</v>
      </c>
      <c r="I37" s="26" t="s">
        <v>28</v>
      </c>
      <c r="J37" s="26" t="s">
        <v>28</v>
      </c>
      <c r="K37" s="26" t="s">
        <v>28</v>
      </c>
      <c r="L37" s="26" t="s">
        <v>28</v>
      </c>
      <c r="M37" s="26" t="s">
        <v>28</v>
      </c>
      <c r="N37" s="26" t="s">
        <v>28</v>
      </c>
      <c r="O37" s="26" t="s">
        <v>28</v>
      </c>
      <c r="P37" s="26" t="s">
        <v>28</v>
      </c>
      <c r="Q37" s="26" t="s">
        <v>28</v>
      </c>
      <c r="R37" s="26" t="s">
        <v>28</v>
      </c>
      <c r="S37" s="26" t="s">
        <v>28</v>
      </c>
      <c r="T37" s="26" t="s">
        <v>25</v>
      </c>
    </row>
    <row r="38" spans="1:21" x14ac:dyDescent="0.2">
      <c r="A38" s="2">
        <v>36</v>
      </c>
      <c r="B38" t="s">
        <v>19</v>
      </c>
      <c r="C38" t="s">
        <v>25</v>
      </c>
      <c r="D38" s="26" t="s">
        <v>28</v>
      </c>
      <c r="E38" s="26" t="s">
        <v>27</v>
      </c>
      <c r="F38" s="26" t="s">
        <v>28</v>
      </c>
      <c r="G38" s="26" t="s">
        <v>27</v>
      </c>
      <c r="H38" s="26" t="s">
        <v>27</v>
      </c>
      <c r="I38" s="26" t="s">
        <v>31</v>
      </c>
      <c r="J38" s="26" t="s">
        <v>29</v>
      </c>
      <c r="K38" s="26" t="s">
        <v>28</v>
      </c>
      <c r="L38" s="26" t="s">
        <v>31</v>
      </c>
      <c r="M38" s="26" t="s">
        <v>117</v>
      </c>
      <c r="N38" s="26" t="s">
        <v>29</v>
      </c>
      <c r="O38" s="26" t="s">
        <v>29</v>
      </c>
      <c r="P38" s="27" t="s">
        <v>31</v>
      </c>
      <c r="Q38" s="27" t="s">
        <v>28</v>
      </c>
      <c r="R38" s="27" t="s">
        <v>29</v>
      </c>
      <c r="S38" s="26" t="s">
        <v>30</v>
      </c>
      <c r="T38" s="26" t="s">
        <v>116</v>
      </c>
    </row>
    <row r="39" spans="1:21" x14ac:dyDescent="0.2">
      <c r="A39" s="2">
        <v>37</v>
      </c>
      <c r="B39" t="s">
        <v>22</v>
      </c>
      <c r="C39" t="s">
        <v>33</v>
      </c>
      <c r="D39" s="26" t="s">
        <v>116</v>
      </c>
      <c r="E39" s="26" t="s">
        <v>116</v>
      </c>
      <c r="F39" s="26" t="s">
        <v>27</v>
      </c>
      <c r="G39" s="26" t="s">
        <v>116</v>
      </c>
      <c r="H39" s="26" t="s">
        <v>28</v>
      </c>
      <c r="I39" s="26" t="s">
        <v>28</v>
      </c>
      <c r="J39" s="26" t="s">
        <v>27</v>
      </c>
      <c r="K39" s="26" t="s">
        <v>28</v>
      </c>
      <c r="L39" s="26" t="s">
        <v>28</v>
      </c>
      <c r="M39" s="26" t="s">
        <v>27</v>
      </c>
      <c r="N39" s="26" t="s">
        <v>28</v>
      </c>
      <c r="O39" s="26" t="s">
        <v>28</v>
      </c>
      <c r="P39" s="26"/>
      <c r="Q39" s="26"/>
      <c r="R39" s="26"/>
      <c r="S39" s="26" t="s">
        <v>27</v>
      </c>
      <c r="T39" s="26" t="s">
        <v>25</v>
      </c>
    </row>
    <row r="40" spans="1:21" x14ac:dyDescent="0.2">
      <c r="A40" s="2">
        <v>38</v>
      </c>
      <c r="B40" t="s">
        <v>19</v>
      </c>
      <c r="C40" t="s">
        <v>33</v>
      </c>
      <c r="D40" s="26" t="s">
        <v>27</v>
      </c>
      <c r="E40" s="26" t="s">
        <v>27</v>
      </c>
      <c r="F40" s="26" t="s">
        <v>27</v>
      </c>
      <c r="G40" s="26" t="s">
        <v>27</v>
      </c>
      <c r="H40" s="26" t="s">
        <v>27</v>
      </c>
      <c r="I40" s="26" t="s">
        <v>28</v>
      </c>
      <c r="J40" s="26" t="s">
        <v>28</v>
      </c>
      <c r="K40" s="26" t="s">
        <v>28</v>
      </c>
      <c r="L40" s="26" t="s">
        <v>28</v>
      </c>
      <c r="M40" s="26" t="s">
        <v>28</v>
      </c>
      <c r="N40" s="26" t="s">
        <v>28</v>
      </c>
      <c r="O40" s="26" t="s">
        <v>28</v>
      </c>
      <c r="S40" s="26" t="s">
        <v>28</v>
      </c>
      <c r="T40" s="26" t="s">
        <v>25</v>
      </c>
    </row>
    <row r="41" spans="1:21" x14ac:dyDescent="0.2">
      <c r="A41" s="2">
        <v>39</v>
      </c>
      <c r="B41" t="s">
        <v>20</v>
      </c>
      <c r="C41" t="s">
        <v>33</v>
      </c>
      <c r="D41" s="26" t="s">
        <v>28</v>
      </c>
      <c r="E41" s="26" t="s">
        <v>28</v>
      </c>
      <c r="F41" s="26" t="s">
        <v>28</v>
      </c>
      <c r="G41" s="26" t="s">
        <v>28</v>
      </c>
      <c r="H41" s="26" t="s">
        <v>28</v>
      </c>
      <c r="I41" s="26" t="s">
        <v>29</v>
      </c>
      <c r="J41" s="26" t="s">
        <v>30</v>
      </c>
      <c r="K41" s="26" t="s">
        <v>29</v>
      </c>
      <c r="L41" s="26" t="s">
        <v>27</v>
      </c>
      <c r="M41" s="26" t="s">
        <v>28</v>
      </c>
      <c r="N41" s="26" t="s">
        <v>27</v>
      </c>
      <c r="O41" s="26" t="s">
        <v>30</v>
      </c>
      <c r="P41" s="26"/>
      <c r="Q41" s="26"/>
      <c r="R41" s="26"/>
      <c r="S41" s="26" t="s">
        <v>29</v>
      </c>
      <c r="T41" s="26" t="s">
        <v>25</v>
      </c>
      <c r="U41" t="s">
        <v>115</v>
      </c>
    </row>
    <row r="42" spans="1:21" x14ac:dyDescent="0.2">
      <c r="A42" s="2">
        <v>40</v>
      </c>
      <c r="B42" t="s">
        <v>19</v>
      </c>
      <c r="C42" t="s">
        <v>33</v>
      </c>
      <c r="D42" s="26" t="s">
        <v>27</v>
      </c>
      <c r="E42" s="26" t="s">
        <v>27</v>
      </c>
      <c r="F42" s="26" t="s">
        <v>27</v>
      </c>
      <c r="G42" s="26" t="s">
        <v>27</v>
      </c>
      <c r="H42" s="26" t="s">
        <v>27</v>
      </c>
      <c r="I42" s="26" t="s">
        <v>27</v>
      </c>
      <c r="J42" s="26" t="s">
        <v>27</v>
      </c>
      <c r="K42" s="26" t="s">
        <v>27</v>
      </c>
      <c r="L42" s="26" t="s">
        <v>31</v>
      </c>
      <c r="M42" s="26" t="s">
        <v>27</v>
      </c>
      <c r="N42" s="26" t="s">
        <v>27</v>
      </c>
      <c r="O42" s="26" t="s">
        <v>27</v>
      </c>
      <c r="P42" s="26"/>
      <c r="Q42" s="26"/>
      <c r="R42" s="26"/>
      <c r="S42" s="26" t="s">
        <v>27</v>
      </c>
      <c r="T42" s="26" t="s">
        <v>25</v>
      </c>
    </row>
    <row r="43" spans="1:21" x14ac:dyDescent="0.2">
      <c r="A43" s="2">
        <v>41</v>
      </c>
      <c r="B43" t="s">
        <v>20</v>
      </c>
      <c r="C43" t="s">
        <v>33</v>
      </c>
      <c r="D43" s="26" t="s">
        <v>28</v>
      </c>
      <c r="E43" s="26" t="s">
        <v>28</v>
      </c>
      <c r="F43" s="26" t="s">
        <v>28</v>
      </c>
      <c r="G43" s="26" t="s">
        <v>28</v>
      </c>
      <c r="H43" s="26" t="s">
        <v>28</v>
      </c>
      <c r="I43" s="26" t="s">
        <v>28</v>
      </c>
      <c r="J43" s="26" t="s">
        <v>28</v>
      </c>
      <c r="K43" s="26" t="s">
        <v>28</v>
      </c>
      <c r="L43" s="26" t="s">
        <v>28</v>
      </c>
      <c r="M43" s="26" t="s">
        <v>28</v>
      </c>
      <c r="N43" s="26" t="s">
        <v>28</v>
      </c>
      <c r="O43" s="26" t="s">
        <v>28</v>
      </c>
      <c r="S43" s="26" t="s">
        <v>28</v>
      </c>
      <c r="T43" s="26" t="s">
        <v>25</v>
      </c>
    </row>
    <row r="44" spans="1:21" x14ac:dyDescent="0.2">
      <c r="D44" s="26"/>
      <c r="E44" s="26"/>
      <c r="F44" s="26"/>
      <c r="G44" s="26"/>
      <c r="H44" s="26"/>
      <c r="I44" s="26"/>
      <c r="J44" s="26"/>
      <c r="K44" s="26"/>
      <c r="L44" s="26"/>
      <c r="M44" s="26"/>
      <c r="N44" s="26"/>
      <c r="O44" s="26"/>
      <c r="S44" s="26"/>
      <c r="T44" s="26"/>
    </row>
    <row r="45" spans="1:21" x14ac:dyDescent="0.2">
      <c r="D45" s="26"/>
      <c r="E45" s="26"/>
      <c r="F45" s="26"/>
      <c r="G45" s="26"/>
      <c r="H45" s="26"/>
      <c r="I45" s="26"/>
      <c r="J45" s="26"/>
      <c r="K45" s="26"/>
      <c r="L45" s="26"/>
      <c r="M45" s="26"/>
      <c r="N45" s="26"/>
      <c r="O45" s="26"/>
      <c r="S45" s="26"/>
      <c r="T45" s="26"/>
    </row>
    <row r="46" spans="1:21" x14ac:dyDescent="0.2">
      <c r="D46" s="26"/>
      <c r="E46" s="26"/>
      <c r="F46" s="26"/>
      <c r="G46" s="26"/>
      <c r="H46" s="26"/>
      <c r="I46" s="26"/>
      <c r="J46" s="26"/>
      <c r="K46" s="26"/>
      <c r="L46" s="26"/>
      <c r="M46" s="26"/>
      <c r="N46" s="26"/>
      <c r="O46" s="26"/>
      <c r="P46" s="26"/>
      <c r="Q46" s="26"/>
      <c r="R46" s="26"/>
      <c r="S46" s="26"/>
      <c r="T46" s="26"/>
    </row>
    <row r="47" spans="1:21" x14ac:dyDescent="0.2">
      <c r="D47" s="26"/>
      <c r="E47" s="26"/>
      <c r="F47" s="26"/>
      <c r="G47" s="26"/>
      <c r="H47" s="26"/>
      <c r="I47" s="26"/>
      <c r="J47" s="26"/>
      <c r="K47" s="26"/>
      <c r="L47" s="26"/>
      <c r="M47" s="26"/>
      <c r="N47" s="26"/>
      <c r="O47" s="26"/>
      <c r="P47" s="26"/>
      <c r="Q47" s="26"/>
      <c r="R47" s="26"/>
      <c r="S47" s="26"/>
      <c r="T47" s="26"/>
    </row>
    <row r="48" spans="1:21" x14ac:dyDescent="0.2">
      <c r="D48" s="26"/>
      <c r="E48" s="26"/>
      <c r="F48" s="26"/>
      <c r="G48" s="26"/>
      <c r="H48" s="26"/>
      <c r="I48" s="26"/>
      <c r="J48" s="26"/>
      <c r="K48" s="26"/>
      <c r="L48" s="26"/>
      <c r="M48" s="26"/>
      <c r="N48" s="26"/>
      <c r="O48" s="26"/>
      <c r="S48" s="26"/>
      <c r="T48" s="26"/>
    </row>
    <row r="49" spans="4:20" x14ac:dyDescent="0.2">
      <c r="D49" s="26"/>
      <c r="E49" s="26"/>
      <c r="F49" s="26"/>
      <c r="G49" s="26"/>
      <c r="H49" s="26"/>
      <c r="I49" s="26"/>
      <c r="J49" s="26"/>
      <c r="K49" s="26"/>
      <c r="L49" s="26"/>
      <c r="M49" s="26"/>
      <c r="N49" s="26"/>
      <c r="O49" s="26"/>
      <c r="S49" s="26"/>
      <c r="T49" s="26"/>
    </row>
    <row r="50" spans="4:20" x14ac:dyDescent="0.2">
      <c r="D50" s="26"/>
      <c r="E50" s="26"/>
      <c r="F50" s="26"/>
      <c r="G50" s="26"/>
      <c r="H50" s="26"/>
      <c r="I50" s="26"/>
      <c r="J50" s="26"/>
      <c r="K50" s="26"/>
      <c r="L50" s="26"/>
      <c r="M50" s="26"/>
      <c r="N50" s="26"/>
      <c r="O50" s="26"/>
      <c r="S50" s="26"/>
      <c r="T50" s="26"/>
    </row>
    <row r="51" spans="4:20" x14ac:dyDescent="0.2">
      <c r="D51" s="26"/>
      <c r="E51" s="26"/>
      <c r="F51" s="26"/>
      <c r="G51" s="26"/>
      <c r="H51" s="26"/>
      <c r="I51" s="26"/>
      <c r="J51" s="26"/>
      <c r="K51" s="26"/>
      <c r="L51" s="26"/>
      <c r="M51" s="26"/>
      <c r="N51" s="26"/>
      <c r="O51" s="26"/>
      <c r="S51" s="26"/>
      <c r="T51" s="26"/>
    </row>
    <row r="52" spans="4:20" x14ac:dyDescent="0.2">
      <c r="D52" s="26"/>
      <c r="E52" s="26"/>
      <c r="F52" s="26"/>
      <c r="G52" s="26"/>
      <c r="H52" s="26"/>
      <c r="I52" s="26"/>
      <c r="J52" s="26"/>
      <c r="K52" s="26"/>
      <c r="L52" s="26"/>
      <c r="M52" s="26"/>
      <c r="N52" s="26"/>
      <c r="O52" s="26"/>
      <c r="S52" s="26"/>
      <c r="T52" s="26"/>
    </row>
    <row r="53" spans="4:20" x14ac:dyDescent="0.2">
      <c r="D53" s="26"/>
      <c r="E53" s="26"/>
      <c r="F53" s="26"/>
      <c r="G53" s="26"/>
      <c r="H53" s="26"/>
      <c r="I53" s="26"/>
      <c r="J53" s="26"/>
      <c r="K53" s="26"/>
      <c r="L53" s="26"/>
      <c r="M53" s="26"/>
      <c r="N53" s="26"/>
      <c r="O53" s="26"/>
      <c r="P53" s="26"/>
      <c r="Q53" s="26"/>
      <c r="R53" s="26"/>
      <c r="S53" s="26"/>
      <c r="T53" s="26"/>
    </row>
    <row r="54" spans="4:20" x14ac:dyDescent="0.2">
      <c r="D54" s="26"/>
      <c r="E54" s="26"/>
      <c r="F54" s="26"/>
      <c r="G54" s="26"/>
      <c r="H54" s="26"/>
      <c r="I54" s="26"/>
      <c r="J54" s="26"/>
      <c r="K54" s="26"/>
      <c r="L54" s="26"/>
      <c r="M54" s="26"/>
      <c r="N54" s="26"/>
      <c r="O54" s="26"/>
      <c r="P54" s="26"/>
      <c r="Q54" s="26"/>
      <c r="R54" s="26"/>
      <c r="S54" s="26"/>
      <c r="T54" s="26"/>
    </row>
    <row r="55" spans="4:20" x14ac:dyDescent="0.2">
      <c r="D55" s="26"/>
      <c r="E55" s="26"/>
      <c r="F55" s="26"/>
      <c r="G55" s="26"/>
      <c r="H55" s="26"/>
      <c r="I55" s="26"/>
      <c r="J55" s="26"/>
      <c r="K55" s="26"/>
      <c r="L55" s="26"/>
      <c r="M55" s="26"/>
      <c r="N55" s="26"/>
      <c r="O55" s="26"/>
      <c r="S55" s="26"/>
      <c r="T55" s="26"/>
    </row>
    <row r="56" spans="4:20" x14ac:dyDescent="0.2">
      <c r="D56" s="26"/>
      <c r="E56" s="26"/>
      <c r="F56" s="26"/>
      <c r="G56" s="26"/>
      <c r="H56" s="26"/>
      <c r="I56" s="26"/>
      <c r="J56" s="26"/>
      <c r="K56" s="26"/>
      <c r="L56" s="26"/>
      <c r="M56" s="26"/>
      <c r="N56" s="26"/>
      <c r="O56" s="26"/>
      <c r="S56" s="26"/>
      <c r="T56" s="26"/>
    </row>
    <row r="57" spans="4:20" x14ac:dyDescent="0.2">
      <c r="D57" s="26"/>
      <c r="E57" s="26"/>
      <c r="F57" s="26"/>
      <c r="G57" s="26"/>
      <c r="H57" s="26"/>
      <c r="I57" s="26"/>
      <c r="J57" s="26"/>
      <c r="K57" s="26"/>
      <c r="L57" s="26"/>
      <c r="M57" s="26"/>
      <c r="N57" s="26"/>
      <c r="O57" s="26"/>
      <c r="S57" s="26"/>
      <c r="T57" s="26"/>
    </row>
    <row r="58" spans="4:20" x14ac:dyDescent="0.2">
      <c r="D58" s="26"/>
      <c r="E58" s="26"/>
      <c r="F58" s="26"/>
      <c r="G58" s="26"/>
      <c r="H58" s="26"/>
      <c r="I58" s="26"/>
      <c r="J58" s="26"/>
      <c r="K58" s="26"/>
      <c r="L58" s="26"/>
      <c r="M58" s="26"/>
      <c r="N58" s="26"/>
      <c r="O58" s="26"/>
      <c r="S58" s="26"/>
      <c r="T58" s="26"/>
    </row>
    <row r="59" spans="4:20" x14ac:dyDescent="0.2">
      <c r="D59" s="26"/>
      <c r="E59" s="26"/>
      <c r="F59" s="26"/>
      <c r="G59" s="26"/>
      <c r="H59" s="26"/>
      <c r="I59" s="26"/>
      <c r="J59" s="26"/>
      <c r="K59" s="26"/>
      <c r="L59" s="26"/>
      <c r="M59" s="26"/>
      <c r="N59" s="26"/>
      <c r="O59" s="26"/>
      <c r="S59" s="26"/>
      <c r="T59" s="26"/>
    </row>
    <row r="60" spans="4:20" x14ac:dyDescent="0.2">
      <c r="D60" s="26"/>
      <c r="E60" s="26"/>
      <c r="F60" s="26"/>
      <c r="G60" s="26"/>
      <c r="H60" s="26"/>
      <c r="I60" s="26"/>
      <c r="J60" s="26"/>
      <c r="K60" s="26"/>
      <c r="L60" s="26"/>
      <c r="M60" s="26"/>
      <c r="N60" s="26"/>
      <c r="O60" s="26"/>
      <c r="S60" s="26"/>
      <c r="T60" s="26"/>
    </row>
    <row r="61" spans="4:20" x14ac:dyDescent="0.2">
      <c r="D61" s="26"/>
      <c r="E61" s="26"/>
      <c r="F61" s="26"/>
      <c r="G61" s="26"/>
      <c r="H61" s="26"/>
      <c r="I61" s="26"/>
      <c r="J61" s="26"/>
      <c r="K61" s="26"/>
      <c r="L61" s="26"/>
      <c r="M61" s="26"/>
      <c r="N61" s="26"/>
      <c r="O61" s="26"/>
      <c r="P61" s="26"/>
      <c r="Q61" s="26"/>
      <c r="R61" s="26"/>
      <c r="S61" s="26"/>
      <c r="T61" s="26"/>
    </row>
    <row r="62" spans="4:20" x14ac:dyDescent="0.2">
      <c r="D62" s="26"/>
      <c r="E62" s="26"/>
      <c r="F62" s="26"/>
      <c r="G62" s="26"/>
      <c r="H62" s="26"/>
      <c r="I62" s="26"/>
      <c r="J62" s="26"/>
      <c r="K62" s="26"/>
      <c r="L62" s="26"/>
      <c r="M62" s="26"/>
      <c r="N62" s="26"/>
      <c r="O62" s="26"/>
      <c r="P62" s="26"/>
      <c r="Q62" s="26"/>
      <c r="R62" s="26"/>
      <c r="S62" s="26"/>
      <c r="T62" s="26"/>
    </row>
    <row r="63" spans="4:20" x14ac:dyDescent="0.2">
      <c r="D63" s="26"/>
      <c r="E63" s="26"/>
      <c r="F63" s="26"/>
      <c r="G63" s="26"/>
      <c r="H63" s="26"/>
      <c r="I63" s="26"/>
      <c r="J63" s="26"/>
      <c r="K63" s="26"/>
      <c r="L63" s="26"/>
      <c r="M63" s="26"/>
      <c r="N63" s="26"/>
      <c r="O63" s="26"/>
      <c r="S63" s="26"/>
      <c r="T63" s="26"/>
    </row>
    <row r="64" spans="4:20" x14ac:dyDescent="0.2">
      <c r="D64" s="26"/>
      <c r="E64" s="26"/>
      <c r="F64" s="26"/>
      <c r="G64" s="26"/>
      <c r="H64" s="26"/>
      <c r="I64" s="26"/>
      <c r="J64" s="26"/>
      <c r="K64" s="26"/>
      <c r="L64" s="26"/>
      <c r="M64" s="26"/>
      <c r="N64" s="26"/>
      <c r="O64" s="26"/>
      <c r="S64" s="26"/>
      <c r="T64" s="26"/>
    </row>
    <row r="65" spans="4:20" x14ac:dyDescent="0.2">
      <c r="D65" s="26"/>
      <c r="E65" s="26"/>
      <c r="F65" s="26"/>
      <c r="G65" s="26"/>
      <c r="H65" s="26"/>
      <c r="I65" s="26"/>
      <c r="J65" s="26"/>
      <c r="K65" s="26"/>
      <c r="L65" s="26"/>
      <c r="M65" s="26"/>
      <c r="N65" s="26"/>
      <c r="O65" s="26"/>
      <c r="S65" s="26"/>
      <c r="T65" s="26"/>
    </row>
    <row r="66" spans="4:20" x14ac:dyDescent="0.2">
      <c r="D66" s="26"/>
      <c r="E66" s="26"/>
      <c r="F66" s="26"/>
      <c r="G66" s="26"/>
      <c r="H66" s="26"/>
      <c r="I66" s="26"/>
      <c r="J66" s="26"/>
      <c r="K66" s="26"/>
      <c r="L66" s="26"/>
      <c r="M66" s="26"/>
      <c r="N66" s="26"/>
      <c r="O66" s="26"/>
      <c r="S66" s="26"/>
      <c r="T66" s="26"/>
    </row>
    <row r="67" spans="4:20" x14ac:dyDescent="0.2">
      <c r="D67" s="26"/>
      <c r="E67" s="26"/>
      <c r="F67" s="26"/>
      <c r="G67" s="26"/>
      <c r="H67" s="26"/>
      <c r="I67" s="26"/>
      <c r="J67" s="26"/>
      <c r="K67" s="26"/>
      <c r="L67" s="26"/>
      <c r="M67" s="26"/>
      <c r="N67" s="26"/>
      <c r="O67" s="26"/>
      <c r="S67" s="26"/>
      <c r="T67" s="26"/>
    </row>
    <row r="68" spans="4:20" x14ac:dyDescent="0.2">
      <c r="D68" s="26"/>
      <c r="E68" s="26"/>
      <c r="F68" s="26"/>
      <c r="G68" s="26"/>
      <c r="H68" s="26"/>
      <c r="I68" s="26"/>
      <c r="J68" s="26"/>
      <c r="K68" s="26"/>
      <c r="L68" s="26"/>
      <c r="M68" s="26"/>
      <c r="N68" s="26"/>
      <c r="O68" s="26"/>
      <c r="S68" s="26"/>
      <c r="T68" s="26"/>
    </row>
    <row r="69" spans="4:20" x14ac:dyDescent="0.2">
      <c r="D69" s="26"/>
      <c r="E69" s="26"/>
      <c r="F69" s="26"/>
      <c r="G69" s="26"/>
      <c r="H69" s="26"/>
      <c r="I69" s="26"/>
      <c r="J69" s="26"/>
      <c r="K69" s="26"/>
      <c r="L69" s="26"/>
      <c r="M69" s="26"/>
      <c r="N69" s="26"/>
      <c r="O69" s="26"/>
      <c r="P69" s="26"/>
      <c r="Q69" s="26"/>
      <c r="R69" s="26"/>
      <c r="S69" s="26"/>
      <c r="T69" s="26"/>
    </row>
    <row r="70" spans="4:20" x14ac:dyDescent="0.2">
      <c r="D70" s="26"/>
      <c r="E70" s="26"/>
      <c r="F70" s="26"/>
      <c r="G70" s="26"/>
      <c r="H70" s="26"/>
      <c r="I70" s="26"/>
      <c r="J70" s="26"/>
      <c r="K70" s="26"/>
      <c r="L70" s="26"/>
      <c r="M70" s="26"/>
      <c r="N70" s="26"/>
      <c r="O70" s="26"/>
      <c r="S70" s="26"/>
      <c r="T70" s="26"/>
    </row>
    <row r="71" spans="4:20" x14ac:dyDescent="0.2">
      <c r="D71" s="26"/>
      <c r="E71" s="26"/>
      <c r="F71" s="26"/>
      <c r="G71" s="26"/>
      <c r="H71" s="26"/>
      <c r="I71" s="26"/>
      <c r="J71" s="26"/>
      <c r="K71" s="26"/>
      <c r="L71" s="26"/>
      <c r="M71" s="26"/>
      <c r="N71" s="26"/>
      <c r="O71" s="26"/>
      <c r="S71" s="26"/>
      <c r="T71" s="26"/>
    </row>
    <row r="72" spans="4:20" x14ac:dyDescent="0.2">
      <c r="D72" s="26"/>
      <c r="E72" s="26"/>
      <c r="F72" s="26"/>
      <c r="G72" s="26"/>
      <c r="H72" s="26"/>
      <c r="I72" s="26"/>
      <c r="J72" s="26"/>
      <c r="K72" s="26"/>
      <c r="L72" s="26"/>
      <c r="M72" s="26"/>
      <c r="N72" s="26"/>
      <c r="O72" s="26"/>
      <c r="P72" s="26"/>
      <c r="Q72" s="26"/>
      <c r="R72" s="26"/>
      <c r="S72" s="26"/>
      <c r="T72" s="26"/>
    </row>
    <row r="73" spans="4:20" x14ac:dyDescent="0.2">
      <c r="D73" s="26"/>
      <c r="E73" s="26"/>
      <c r="F73" s="26"/>
      <c r="G73" s="26"/>
      <c r="H73" s="26"/>
      <c r="I73" s="26"/>
      <c r="J73" s="26"/>
      <c r="K73" s="26"/>
      <c r="L73" s="26"/>
      <c r="M73" s="26"/>
      <c r="N73" s="26"/>
      <c r="O73" s="26"/>
      <c r="S73" s="26"/>
      <c r="T73" s="26"/>
    </row>
    <row r="74" spans="4:20" x14ac:dyDescent="0.2">
      <c r="D74" s="26"/>
      <c r="E74" s="26"/>
      <c r="F74" s="26"/>
      <c r="G74" s="26"/>
      <c r="H74" s="26"/>
      <c r="I74" s="26"/>
      <c r="J74" s="26"/>
      <c r="K74" s="26"/>
      <c r="L74" s="26"/>
      <c r="M74" s="26"/>
      <c r="N74" s="26"/>
      <c r="O74" s="26"/>
      <c r="S74" s="26"/>
      <c r="T74" s="26"/>
    </row>
    <row r="75" spans="4:20" x14ac:dyDescent="0.2">
      <c r="D75" s="26"/>
      <c r="E75" s="26"/>
      <c r="F75" s="26"/>
      <c r="G75" s="26"/>
      <c r="H75" s="26"/>
      <c r="I75" s="26"/>
      <c r="J75" s="26"/>
      <c r="K75" s="26"/>
      <c r="L75" s="26"/>
      <c r="M75" s="26"/>
      <c r="N75" s="26"/>
      <c r="O75" s="26"/>
      <c r="S75" s="26"/>
      <c r="T75" s="26"/>
    </row>
    <row r="76" spans="4:20" x14ac:dyDescent="0.2">
      <c r="D76" s="26"/>
      <c r="E76" s="26"/>
      <c r="F76" s="26"/>
      <c r="G76" s="26"/>
      <c r="H76" s="26"/>
      <c r="I76" s="26"/>
      <c r="J76" s="26"/>
      <c r="K76" s="26"/>
      <c r="L76" s="26"/>
      <c r="M76" s="26"/>
      <c r="N76" s="26"/>
      <c r="O76" s="26"/>
      <c r="S76" s="26"/>
      <c r="T76" s="26"/>
    </row>
    <row r="77" spans="4:20" x14ac:dyDescent="0.2">
      <c r="D77" s="26"/>
      <c r="E77" s="26"/>
      <c r="F77" s="26"/>
      <c r="G77" s="26"/>
      <c r="H77" s="26"/>
      <c r="I77" s="26"/>
      <c r="J77" s="26"/>
      <c r="K77" s="26"/>
      <c r="L77" s="26"/>
      <c r="M77" s="26"/>
      <c r="N77" s="26"/>
      <c r="O77" s="26"/>
      <c r="S77" s="26"/>
      <c r="T77" s="26"/>
    </row>
    <row r="78" spans="4:20" x14ac:dyDescent="0.2">
      <c r="D78" s="26"/>
      <c r="E78" s="26"/>
      <c r="F78" s="26"/>
      <c r="G78" s="26"/>
      <c r="H78" s="26"/>
      <c r="I78" s="26"/>
      <c r="J78" s="26"/>
      <c r="K78" s="26"/>
      <c r="L78" s="26"/>
      <c r="M78" s="26"/>
      <c r="N78" s="26"/>
      <c r="O78" s="26"/>
      <c r="S78" s="26"/>
      <c r="T78" s="26"/>
    </row>
    <row r="79" spans="4:20" x14ac:dyDescent="0.2">
      <c r="D79" s="26"/>
      <c r="E79" s="26"/>
      <c r="F79" s="26"/>
      <c r="G79" s="26"/>
      <c r="H79" s="26"/>
      <c r="I79" s="26"/>
      <c r="J79" s="26"/>
      <c r="K79" s="26"/>
      <c r="L79" s="26"/>
      <c r="M79" s="26"/>
      <c r="N79" s="26"/>
      <c r="O79" s="26"/>
      <c r="S79" s="26"/>
      <c r="T79" s="26"/>
    </row>
    <row r="80" spans="4:20" x14ac:dyDescent="0.2">
      <c r="D80" s="26"/>
      <c r="E80" s="26"/>
      <c r="F80" s="26"/>
      <c r="G80" s="26"/>
      <c r="H80" s="26"/>
      <c r="I80" s="26"/>
      <c r="J80" s="26"/>
      <c r="K80" s="26"/>
      <c r="L80" s="26"/>
      <c r="M80" s="26"/>
      <c r="N80" s="26"/>
      <c r="O80" s="26"/>
      <c r="S80" s="26"/>
      <c r="T80" s="26"/>
    </row>
    <row r="81" spans="4:20" x14ac:dyDescent="0.2">
      <c r="D81" s="26"/>
      <c r="E81" s="26"/>
      <c r="F81" s="26"/>
      <c r="G81" s="26"/>
      <c r="H81" s="26"/>
      <c r="I81" s="26"/>
      <c r="J81" s="26"/>
      <c r="K81" s="26"/>
      <c r="L81" s="26"/>
      <c r="M81" s="26"/>
      <c r="N81" s="26"/>
      <c r="O81" s="26"/>
      <c r="S81" s="26"/>
      <c r="T81" s="26"/>
    </row>
    <row r="82" spans="4:20" x14ac:dyDescent="0.2">
      <c r="D82" s="26"/>
      <c r="E82" s="26"/>
      <c r="F82" s="26"/>
      <c r="G82" s="26"/>
      <c r="H82" s="26"/>
      <c r="I82" s="26"/>
      <c r="J82" s="26"/>
      <c r="K82" s="26"/>
      <c r="L82" s="26"/>
      <c r="M82" s="26"/>
      <c r="N82" s="26"/>
      <c r="O82" s="26"/>
      <c r="S82" s="26"/>
      <c r="T82" s="26"/>
    </row>
    <row r="83" spans="4:20" x14ac:dyDescent="0.2">
      <c r="D83" s="26"/>
      <c r="E83" s="26"/>
      <c r="F83" s="26"/>
      <c r="G83" s="26"/>
      <c r="H83" s="26"/>
      <c r="I83" s="26"/>
      <c r="J83" s="26"/>
      <c r="K83" s="26"/>
      <c r="L83" s="26"/>
      <c r="M83" s="26"/>
      <c r="N83" s="26"/>
      <c r="O83" s="26"/>
      <c r="S83" s="26"/>
      <c r="T83" s="26"/>
    </row>
    <row r="84" spans="4:20" x14ac:dyDescent="0.2">
      <c r="D84" s="26"/>
      <c r="E84" s="26"/>
      <c r="F84" s="26"/>
      <c r="G84" s="26"/>
      <c r="H84" s="26"/>
      <c r="I84" s="26"/>
      <c r="J84" s="26"/>
      <c r="K84" s="26"/>
      <c r="L84" s="26"/>
      <c r="M84" s="26"/>
      <c r="N84" s="26"/>
      <c r="O84" s="26"/>
      <c r="P84" s="26"/>
      <c r="Q84" s="26"/>
      <c r="R84" s="26"/>
      <c r="S84" s="26"/>
      <c r="T84" s="26"/>
    </row>
    <row r="85" spans="4:20" x14ac:dyDescent="0.2">
      <c r="D85" s="26"/>
      <c r="E85" s="26"/>
      <c r="F85" s="26"/>
      <c r="G85" s="26"/>
      <c r="H85" s="26"/>
      <c r="I85" s="26"/>
      <c r="J85" s="26"/>
      <c r="K85" s="26"/>
      <c r="L85" s="26"/>
      <c r="M85" s="26"/>
      <c r="N85" s="26"/>
      <c r="O85" s="26"/>
      <c r="S85" s="26"/>
      <c r="T85" s="26"/>
    </row>
    <row r="86" spans="4:20" x14ac:dyDescent="0.2">
      <c r="D86" s="26"/>
      <c r="E86" s="26"/>
      <c r="F86" s="26"/>
      <c r="G86" s="26"/>
      <c r="H86" s="26"/>
      <c r="I86" s="26"/>
      <c r="J86" s="26"/>
      <c r="K86" s="26"/>
      <c r="L86" s="26"/>
      <c r="M86" s="26"/>
      <c r="N86" s="26"/>
      <c r="O86" s="26"/>
      <c r="S86" s="26"/>
      <c r="T86" s="26"/>
    </row>
    <row r="87" spans="4:20" x14ac:dyDescent="0.2">
      <c r="D87" s="26"/>
      <c r="E87" s="26"/>
      <c r="F87" s="26"/>
      <c r="G87" s="26"/>
      <c r="H87" s="26"/>
      <c r="J87" s="26"/>
      <c r="K87" s="26"/>
      <c r="L87" s="26"/>
      <c r="M87" s="26"/>
      <c r="N87" s="26"/>
      <c r="O87" s="26"/>
      <c r="Q87" s="26"/>
      <c r="R87" s="26"/>
      <c r="T87" s="26"/>
    </row>
    <row r="88" spans="4:20" x14ac:dyDescent="0.2">
      <c r="D88" s="26"/>
      <c r="E88" s="26"/>
      <c r="F88" s="26"/>
      <c r="G88" s="26"/>
      <c r="H88" s="26"/>
      <c r="I88" s="26"/>
      <c r="J88" s="26"/>
      <c r="K88" s="26"/>
      <c r="L88" s="26"/>
      <c r="M88" s="26"/>
      <c r="N88" s="26"/>
      <c r="O88" s="26"/>
      <c r="S88" s="26"/>
      <c r="T88" s="26"/>
    </row>
    <row r="89" spans="4:20" x14ac:dyDescent="0.2">
      <c r="D89" s="26"/>
      <c r="E89" s="26"/>
      <c r="F89" s="26"/>
      <c r="G89" s="26"/>
      <c r="H89" s="26"/>
      <c r="I89" s="26"/>
      <c r="J89" s="26"/>
      <c r="K89" s="26"/>
      <c r="L89" s="26"/>
      <c r="M89" s="26"/>
      <c r="N89" s="26"/>
      <c r="O89" s="26"/>
      <c r="P89" s="26"/>
      <c r="Q89" s="26"/>
      <c r="R89" s="26"/>
      <c r="S89" s="26"/>
      <c r="T89" s="26"/>
    </row>
    <row r="90" spans="4:20" x14ac:dyDescent="0.2">
      <c r="D90" s="26"/>
      <c r="E90" s="26"/>
      <c r="F90" s="26"/>
      <c r="G90" s="26"/>
      <c r="H90" s="26"/>
      <c r="I90" s="26"/>
      <c r="J90" s="26"/>
      <c r="K90" s="26"/>
      <c r="L90" s="26"/>
      <c r="M90" s="26"/>
      <c r="N90" s="26"/>
      <c r="O90" s="26"/>
      <c r="P90" s="26"/>
      <c r="Q90" s="26"/>
      <c r="R90" s="26"/>
      <c r="S90" s="26"/>
      <c r="T90" s="26"/>
    </row>
    <row r="91" spans="4:20" x14ac:dyDescent="0.2">
      <c r="D91" s="26"/>
      <c r="E91" s="26"/>
      <c r="F91" s="26"/>
      <c r="G91" s="26"/>
      <c r="H91" s="26"/>
      <c r="I91" s="26"/>
      <c r="J91" s="26"/>
      <c r="K91" s="26"/>
      <c r="L91" s="26"/>
      <c r="M91" s="26"/>
      <c r="N91" s="26"/>
      <c r="O91" s="26"/>
      <c r="P91" s="26"/>
      <c r="Q91" s="26"/>
      <c r="R91" s="26"/>
      <c r="S91" s="26"/>
      <c r="T91" s="26"/>
    </row>
    <row r="92" spans="4:20" x14ac:dyDescent="0.2">
      <c r="D92" s="26"/>
      <c r="E92" s="26"/>
      <c r="F92" s="26"/>
      <c r="G92" s="26"/>
      <c r="H92" s="26"/>
      <c r="I92" s="26"/>
      <c r="J92" s="26"/>
      <c r="K92" s="26"/>
      <c r="L92" s="26"/>
      <c r="M92" s="26"/>
      <c r="N92" s="26"/>
      <c r="O92" s="26"/>
      <c r="S92" s="26"/>
      <c r="T92" s="26"/>
    </row>
    <row r="93" spans="4:20" x14ac:dyDescent="0.2">
      <c r="D93" s="26"/>
      <c r="E93" s="26"/>
      <c r="F93" s="26"/>
      <c r="G93" s="26"/>
      <c r="H93" s="26"/>
      <c r="I93" s="26"/>
      <c r="J93" s="26"/>
      <c r="K93" s="26"/>
      <c r="L93" s="26"/>
      <c r="M93" s="26"/>
      <c r="N93" s="26"/>
      <c r="O93" s="26"/>
      <c r="S93" s="26"/>
      <c r="T93" s="26"/>
    </row>
    <row r="94" spans="4:20" x14ac:dyDescent="0.2">
      <c r="D94" s="26"/>
      <c r="E94" s="26"/>
      <c r="F94" s="26"/>
      <c r="G94" s="26"/>
      <c r="H94" s="26"/>
      <c r="I94" s="26"/>
      <c r="J94" s="26"/>
      <c r="K94" s="26"/>
      <c r="L94" s="26"/>
      <c r="M94" s="26"/>
      <c r="N94" s="26"/>
      <c r="O94" s="26"/>
      <c r="S94" s="26"/>
      <c r="T94" s="26"/>
    </row>
    <row r="95" spans="4:20" x14ac:dyDescent="0.2">
      <c r="D95" s="26"/>
      <c r="E95" s="26"/>
      <c r="F95" s="26"/>
      <c r="G95" s="26"/>
      <c r="H95" s="26"/>
      <c r="I95" s="26"/>
      <c r="J95" s="26"/>
      <c r="K95" s="26"/>
      <c r="L95" s="26"/>
      <c r="M95" s="26"/>
      <c r="N95" s="26"/>
      <c r="O95" s="26"/>
      <c r="P95" s="26"/>
      <c r="Q95" s="26"/>
      <c r="R95" s="26"/>
      <c r="S95" s="26"/>
      <c r="T95" s="26"/>
    </row>
    <row r="96" spans="4:20" x14ac:dyDescent="0.2">
      <c r="D96" s="26"/>
      <c r="E96" s="26"/>
      <c r="F96" s="26"/>
      <c r="G96" s="26"/>
      <c r="H96" s="26"/>
      <c r="I96" s="26"/>
      <c r="J96" s="26"/>
      <c r="K96" s="26"/>
      <c r="L96" s="26"/>
      <c r="M96" s="26"/>
      <c r="N96" s="26"/>
      <c r="O96" s="26"/>
      <c r="P96" s="26"/>
      <c r="Q96" s="26"/>
      <c r="R96" s="26"/>
      <c r="S96" s="26"/>
      <c r="T96" s="26"/>
    </row>
    <row r="97" spans="4:20" x14ac:dyDescent="0.2">
      <c r="D97" s="26"/>
      <c r="E97" s="26"/>
      <c r="F97" s="26"/>
      <c r="G97" s="26"/>
      <c r="H97" s="26"/>
      <c r="I97" s="26"/>
      <c r="J97" s="26"/>
      <c r="K97" s="26"/>
      <c r="L97" s="26"/>
      <c r="M97" s="26"/>
      <c r="N97" s="26"/>
      <c r="O97" s="26"/>
      <c r="S97" s="26"/>
      <c r="T97" s="26"/>
    </row>
    <row r="98" spans="4:20" x14ac:dyDescent="0.2">
      <c r="D98" s="26"/>
      <c r="E98" s="26"/>
      <c r="F98" s="26"/>
      <c r="G98" s="26"/>
      <c r="H98" s="26"/>
      <c r="I98" s="26"/>
      <c r="J98" s="26"/>
      <c r="K98" s="26"/>
      <c r="L98" s="26"/>
      <c r="M98" s="26"/>
      <c r="N98" s="26"/>
      <c r="O98" s="26"/>
      <c r="S98" s="26"/>
      <c r="T98" s="26"/>
    </row>
    <row r="99" spans="4:20" x14ac:dyDescent="0.2">
      <c r="D99" s="26"/>
      <c r="E99" s="26"/>
      <c r="F99" s="26"/>
      <c r="G99" s="26"/>
      <c r="H99" s="26"/>
      <c r="I99" s="26"/>
      <c r="J99" s="26"/>
      <c r="K99" s="26"/>
      <c r="L99" s="26"/>
      <c r="M99" s="26"/>
      <c r="N99" s="26"/>
      <c r="O99" s="26"/>
      <c r="S99" s="26"/>
      <c r="T99" s="26"/>
    </row>
    <row r="100" spans="4:20" x14ac:dyDescent="0.2">
      <c r="D100" s="26"/>
      <c r="E100" s="26"/>
      <c r="F100" s="26"/>
      <c r="G100" s="26"/>
      <c r="H100" s="26"/>
      <c r="I100" s="26"/>
      <c r="J100" s="26"/>
      <c r="K100" s="26"/>
      <c r="L100" s="26"/>
      <c r="M100" s="26"/>
      <c r="N100" s="26"/>
      <c r="O100" s="26"/>
      <c r="S100" s="26"/>
      <c r="T100" s="26"/>
    </row>
    <row r="101" spans="4:20" x14ac:dyDescent="0.2">
      <c r="D101" s="26"/>
      <c r="E101" s="26"/>
      <c r="F101" s="26"/>
      <c r="G101" s="26"/>
      <c r="H101" s="26"/>
      <c r="I101" s="26"/>
      <c r="J101" s="26"/>
      <c r="K101" s="26"/>
      <c r="L101" s="26"/>
      <c r="M101" s="26"/>
      <c r="N101" s="26"/>
      <c r="O101" s="26"/>
      <c r="S101" s="26"/>
      <c r="T101" s="26"/>
    </row>
    <row r="102" spans="4:20" x14ac:dyDescent="0.2">
      <c r="D102" s="26"/>
      <c r="E102" s="26"/>
      <c r="F102" s="26"/>
      <c r="G102" s="26"/>
      <c r="H102" s="26"/>
      <c r="I102" s="26"/>
      <c r="J102" s="26"/>
      <c r="K102" s="26"/>
      <c r="L102" s="26"/>
      <c r="M102" s="26"/>
      <c r="N102" s="26"/>
      <c r="O102" s="26"/>
      <c r="P102" s="26"/>
      <c r="Q102" s="26"/>
      <c r="R102" s="26"/>
      <c r="S102" s="26"/>
      <c r="T102" s="26"/>
    </row>
    <row r="103" spans="4:20" x14ac:dyDescent="0.2">
      <c r="D103" s="26"/>
      <c r="E103" s="26"/>
      <c r="F103" s="26"/>
      <c r="G103" s="26"/>
      <c r="H103" s="26"/>
      <c r="I103" s="26"/>
      <c r="J103" s="26"/>
      <c r="K103" s="26"/>
      <c r="L103" s="26"/>
      <c r="M103" s="26"/>
      <c r="N103" s="26"/>
      <c r="O103" s="26"/>
      <c r="S103" s="26"/>
      <c r="T103" s="26"/>
    </row>
    <row r="104" spans="4:20" x14ac:dyDescent="0.2">
      <c r="D104" s="26"/>
      <c r="E104" s="26"/>
      <c r="F104" s="26"/>
      <c r="G104" s="26"/>
      <c r="H104" s="26"/>
      <c r="I104" s="26"/>
      <c r="J104" s="26"/>
      <c r="K104" s="26"/>
      <c r="L104" s="26"/>
      <c r="M104" s="26"/>
      <c r="N104" s="26"/>
      <c r="O104" s="26"/>
      <c r="S104" s="26"/>
      <c r="T104" s="26"/>
    </row>
    <row r="105" spans="4:20" x14ac:dyDescent="0.2">
      <c r="D105" s="26"/>
      <c r="E105" s="26"/>
      <c r="F105" s="26"/>
      <c r="G105" s="26"/>
      <c r="H105" s="26"/>
      <c r="I105" s="26"/>
      <c r="J105" s="26"/>
      <c r="K105" s="26"/>
      <c r="L105" s="26"/>
      <c r="M105" s="26"/>
      <c r="N105" s="26"/>
      <c r="O105" s="26"/>
      <c r="S105" s="26"/>
      <c r="T105" s="26"/>
    </row>
    <row r="106" spans="4:20" x14ac:dyDescent="0.2">
      <c r="D106" s="26"/>
      <c r="E106" s="26"/>
      <c r="F106" s="26"/>
      <c r="G106" s="26"/>
      <c r="H106" s="26"/>
      <c r="I106" s="26"/>
      <c r="J106" s="26"/>
      <c r="K106" s="26"/>
      <c r="L106" s="26"/>
      <c r="M106" s="26"/>
      <c r="N106" s="26"/>
      <c r="O106" s="26"/>
      <c r="S106" s="26"/>
      <c r="T106" s="26"/>
    </row>
    <row r="107" spans="4:20" x14ac:dyDescent="0.2">
      <c r="D107" s="26"/>
      <c r="E107" s="26"/>
      <c r="F107" s="26"/>
      <c r="G107" s="26"/>
      <c r="H107" s="26"/>
      <c r="I107" s="26"/>
      <c r="J107" s="26"/>
      <c r="K107" s="26"/>
      <c r="L107" s="26"/>
      <c r="M107" s="26"/>
      <c r="N107" s="26"/>
      <c r="O107" s="26"/>
      <c r="S107" s="26"/>
      <c r="T107" s="26"/>
    </row>
    <row r="108" spans="4:20" x14ac:dyDescent="0.2">
      <c r="D108" s="26"/>
      <c r="E108" s="26"/>
      <c r="F108" s="26"/>
      <c r="G108" s="26"/>
      <c r="H108" s="26"/>
      <c r="I108" s="26"/>
      <c r="J108" s="26"/>
      <c r="K108" s="26"/>
      <c r="L108" s="26"/>
      <c r="M108" s="26"/>
      <c r="N108" s="26"/>
      <c r="O108" s="26"/>
      <c r="S108" s="26"/>
      <c r="T108" s="26"/>
    </row>
    <row r="109" spans="4:20" x14ac:dyDescent="0.2">
      <c r="D109" s="26"/>
      <c r="E109" s="26"/>
      <c r="F109" s="26"/>
      <c r="G109" s="26"/>
      <c r="H109" s="26"/>
      <c r="I109" s="26"/>
      <c r="J109" s="26"/>
      <c r="K109" s="26"/>
      <c r="L109" s="26"/>
      <c r="M109" s="26"/>
      <c r="N109" s="26"/>
      <c r="O109" s="26"/>
      <c r="S109" s="26"/>
      <c r="T109" s="26"/>
    </row>
    <row r="110" spans="4:20" x14ac:dyDescent="0.2">
      <c r="D110" s="26"/>
      <c r="E110" s="26"/>
      <c r="F110" s="26"/>
      <c r="G110" s="26"/>
      <c r="H110" s="26"/>
      <c r="I110" s="26"/>
      <c r="J110" s="26"/>
      <c r="K110" s="26"/>
      <c r="L110" s="26"/>
      <c r="M110" s="26"/>
      <c r="N110" s="26"/>
      <c r="O110" s="26"/>
      <c r="S110" s="26"/>
      <c r="T110" s="26"/>
    </row>
    <row r="111" spans="4:20" x14ac:dyDescent="0.2">
      <c r="D111" s="26"/>
      <c r="E111" s="26"/>
      <c r="F111" s="26"/>
      <c r="G111" s="26"/>
      <c r="H111" s="26"/>
      <c r="I111" s="26"/>
      <c r="J111" s="26"/>
      <c r="K111" s="26"/>
      <c r="L111" s="26"/>
      <c r="M111" s="26"/>
      <c r="N111" s="26"/>
      <c r="O111" s="26"/>
      <c r="P111" s="26"/>
      <c r="Q111" s="26"/>
      <c r="R111" s="26"/>
      <c r="S111" s="26"/>
      <c r="T111" s="26"/>
    </row>
    <row r="112" spans="4:20" x14ac:dyDescent="0.2">
      <c r="D112" s="26"/>
      <c r="E112" s="26"/>
      <c r="F112" s="26"/>
      <c r="G112" s="26"/>
      <c r="H112" s="26"/>
      <c r="I112" s="26"/>
      <c r="J112" s="26"/>
      <c r="K112" s="26"/>
      <c r="L112" s="26"/>
      <c r="M112" s="26"/>
      <c r="N112" s="26"/>
      <c r="O112" s="26"/>
      <c r="P112" s="26"/>
      <c r="Q112" s="26"/>
      <c r="R112" s="26"/>
      <c r="S112" s="26"/>
      <c r="T112" s="26"/>
    </row>
    <row r="116" spans="21:21" x14ac:dyDescent="0.2">
      <c r="U116" s="27"/>
    </row>
  </sheetData>
  <sheetProtection formatCells="0" formatColumns="0" formatRows="0" insertColumns="0" insertRows="0" insertHyperlinks="0" deleteColumns="0" deleteRows="0" sort="0" autoFilter="0" pivotTables="0"/>
  <mergeCells count="1">
    <mergeCell ref="P1:Q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A2" workbookViewId="0">
      <selection activeCell="G3" sqref="G3:K19"/>
    </sheetView>
  </sheetViews>
  <sheetFormatPr defaultRowHeight="14.25" x14ac:dyDescent="0.2"/>
  <cols>
    <col min="1" max="1" width="29.25" customWidth="1"/>
    <col min="2" max="3" width="9" style="4"/>
    <col min="4" max="4" width="9" style="45"/>
    <col min="5" max="5" width="9.625" style="4" customWidth="1"/>
    <col min="6" max="6" width="9" style="4"/>
    <col min="7" max="7" width="9" customWidth="1"/>
    <col min="9" max="9" width="9.5" customWidth="1"/>
    <col min="12" max="12" width="10.75" customWidth="1"/>
  </cols>
  <sheetData>
    <row r="1" spans="1:13" ht="15" x14ac:dyDescent="0.25">
      <c r="A1" s="19"/>
      <c r="B1" s="14" t="s">
        <v>83</v>
      </c>
      <c r="C1" s="14"/>
      <c r="D1" s="24"/>
      <c r="E1" s="14"/>
      <c r="F1" s="14"/>
      <c r="G1" s="13" t="s">
        <v>82</v>
      </c>
      <c r="H1" s="13"/>
      <c r="I1" s="13"/>
      <c r="J1" s="13"/>
      <c r="K1" s="21"/>
      <c r="L1" s="15" t="s">
        <v>84</v>
      </c>
      <c r="M1" s="15" t="s">
        <v>85</v>
      </c>
    </row>
    <row r="2" spans="1:13" s="1" customFormat="1" ht="30" x14ac:dyDescent="0.25">
      <c r="A2" s="20"/>
      <c r="B2" s="17" t="s">
        <v>27</v>
      </c>
      <c r="C2" s="17" t="s">
        <v>28</v>
      </c>
      <c r="D2" s="17" t="s">
        <v>31</v>
      </c>
      <c r="E2" s="17" t="s">
        <v>29</v>
      </c>
      <c r="F2" s="17" t="s">
        <v>30</v>
      </c>
      <c r="G2" s="16" t="s">
        <v>27</v>
      </c>
      <c r="H2" s="16" t="s">
        <v>28</v>
      </c>
      <c r="I2" s="16" t="s">
        <v>29</v>
      </c>
      <c r="J2" s="16" t="s">
        <v>30</v>
      </c>
      <c r="K2" s="22" t="s">
        <v>31</v>
      </c>
      <c r="L2" s="18"/>
      <c r="M2" s="18"/>
    </row>
    <row r="3" spans="1:13" x14ac:dyDescent="0.2">
      <c r="A3" s="19" t="s">
        <v>81</v>
      </c>
      <c r="B3" s="6">
        <f t="shared" ref="B3:B16" si="0">G3/L3</f>
        <v>0.625</v>
      </c>
      <c r="C3" s="6">
        <f t="shared" ref="C3:C17" si="1">H3/L3</f>
        <v>0.375</v>
      </c>
      <c r="D3" s="25">
        <f t="shared" ref="D3:D17" si="2">K3/L3</f>
        <v>0</v>
      </c>
      <c r="E3" s="6">
        <f t="shared" ref="E3:E17" si="3">I3/L3</f>
        <v>0</v>
      </c>
      <c r="F3" s="6">
        <f t="shared" ref="F3:F17" si="4">J3/L3</f>
        <v>0</v>
      </c>
      <c r="G3" s="5">
        <f>COUNTIF('Data input'!D3:D43, "Strongly agree")</f>
        <v>25</v>
      </c>
      <c r="H3" s="5">
        <f>COUNTIF('Data input'!D3:D43, "Agree")</f>
        <v>15</v>
      </c>
      <c r="I3" s="5">
        <f>COUNTIF('Data input'!D3:D43, "Disagree")</f>
        <v>0</v>
      </c>
      <c r="J3" s="5">
        <f>COUNTIF('Data input'!D3:D43, "Strongly disagree")</f>
        <v>0</v>
      </c>
      <c r="K3" s="23">
        <f>COUNTIF('Data input'!D3:D43, "Don't know")</f>
        <v>0</v>
      </c>
      <c r="L3" s="1">
        <f t="shared" ref="L3:L19" si="5">SUM(G3:K3)</f>
        <v>40</v>
      </c>
      <c r="M3" s="4">
        <f t="shared" ref="M3:M19" si="6">SUM(B3:F3)</f>
        <v>1</v>
      </c>
    </row>
    <row r="4" spans="1:13" ht="28.5" x14ac:dyDescent="0.2">
      <c r="A4" s="20" t="s">
        <v>2</v>
      </c>
      <c r="B4" s="6">
        <f t="shared" si="0"/>
        <v>0.67500000000000004</v>
      </c>
      <c r="C4" s="6">
        <f t="shared" si="1"/>
        <v>0.32500000000000001</v>
      </c>
      <c r="D4" s="25">
        <f t="shared" si="2"/>
        <v>0</v>
      </c>
      <c r="E4" s="6">
        <f t="shared" si="3"/>
        <v>0</v>
      </c>
      <c r="F4" s="6">
        <f t="shared" si="4"/>
        <v>0</v>
      </c>
      <c r="G4" s="5">
        <f>COUNTIF('Data input'!E3:E43, "Strongly agree")</f>
        <v>27</v>
      </c>
      <c r="H4" s="5">
        <f>COUNTIF('Data input'!E3:E43, "Agree")</f>
        <v>13</v>
      </c>
      <c r="I4" s="5">
        <f>COUNTIF('Data input'!E3:E43, "Disagree")</f>
        <v>0</v>
      </c>
      <c r="J4" s="5">
        <f>COUNTIF('Data input'!E3:E43, "Strongly disagree")</f>
        <v>0</v>
      </c>
      <c r="K4" s="23">
        <f>COUNTIF('Data input'!E3:E43, "Don't know")</f>
        <v>0</v>
      </c>
      <c r="L4" s="1">
        <f t="shared" si="5"/>
        <v>40</v>
      </c>
      <c r="M4" s="4">
        <f t="shared" si="6"/>
        <v>1</v>
      </c>
    </row>
    <row r="5" spans="1:13" ht="28.5" x14ac:dyDescent="0.2">
      <c r="A5" s="20" t="s">
        <v>3</v>
      </c>
      <c r="B5" s="6">
        <f t="shared" si="0"/>
        <v>0.53658536585365857</v>
      </c>
      <c r="C5" s="6">
        <f t="shared" si="1"/>
        <v>0.46341463414634149</v>
      </c>
      <c r="D5" s="25">
        <f t="shared" si="2"/>
        <v>0</v>
      </c>
      <c r="E5" s="6">
        <f t="shared" si="3"/>
        <v>0</v>
      </c>
      <c r="F5" s="6">
        <f t="shared" si="4"/>
        <v>0</v>
      </c>
      <c r="G5" s="5">
        <f>COUNTIF('Data input'!F3:F43, "Strongly agree")</f>
        <v>22</v>
      </c>
      <c r="H5" s="5">
        <f>COUNTIF('Data input'!F3:F43, "Agree")</f>
        <v>19</v>
      </c>
      <c r="I5" s="5">
        <f>COUNTIF('Data input'!F3:F43, "Disagree")</f>
        <v>0</v>
      </c>
      <c r="J5" s="5">
        <f>COUNTIF('Data input'!F3:F43, "Strongly disagree")</f>
        <v>0</v>
      </c>
      <c r="K5" s="23">
        <f>COUNTIF('Data input'!F3:F43, "Don't know")</f>
        <v>0</v>
      </c>
      <c r="L5" s="1">
        <f t="shared" si="5"/>
        <v>41</v>
      </c>
      <c r="M5" s="4">
        <f t="shared" si="6"/>
        <v>1</v>
      </c>
    </row>
    <row r="6" spans="1:13" ht="28.5" x14ac:dyDescent="0.2">
      <c r="A6" s="20" t="s">
        <v>4</v>
      </c>
      <c r="B6" s="6">
        <f t="shared" si="0"/>
        <v>0.6</v>
      </c>
      <c r="C6" s="6">
        <f t="shared" si="1"/>
        <v>0.4</v>
      </c>
      <c r="D6" s="25">
        <f t="shared" si="2"/>
        <v>0</v>
      </c>
      <c r="E6" s="6">
        <f t="shared" si="3"/>
        <v>0</v>
      </c>
      <c r="F6" s="6">
        <f t="shared" si="4"/>
        <v>0</v>
      </c>
      <c r="G6" s="5">
        <f>COUNTIF('Data input'!G3:G43, "Strongly agree")</f>
        <v>24</v>
      </c>
      <c r="H6" s="5">
        <f>COUNTIF('Data input'!G3:G43, "Agree")</f>
        <v>16</v>
      </c>
      <c r="I6" s="5">
        <f>COUNTIF('Data input'!G3:G43, "Disagree")</f>
        <v>0</v>
      </c>
      <c r="J6" s="5">
        <f>COUNTIF('Data input'!G3:G43, "Strongly disagree")</f>
        <v>0</v>
      </c>
      <c r="K6" s="23">
        <f>COUNTIF('Data input'!G3:G43, "Don't know")</f>
        <v>0</v>
      </c>
      <c r="L6" s="1">
        <f t="shared" si="5"/>
        <v>40</v>
      </c>
      <c r="M6" s="4">
        <f t="shared" si="6"/>
        <v>1</v>
      </c>
    </row>
    <row r="7" spans="1:13" ht="28.5" x14ac:dyDescent="0.2">
      <c r="A7" s="20" t="s">
        <v>5</v>
      </c>
      <c r="B7" s="6">
        <f t="shared" si="0"/>
        <v>0.58536585365853655</v>
      </c>
      <c r="C7" s="6">
        <f t="shared" si="1"/>
        <v>0.41463414634146339</v>
      </c>
      <c r="D7" s="25">
        <f t="shared" si="2"/>
        <v>0</v>
      </c>
      <c r="E7" s="6">
        <f t="shared" si="3"/>
        <v>0</v>
      </c>
      <c r="F7" s="6">
        <f t="shared" si="4"/>
        <v>0</v>
      </c>
      <c r="G7" s="5">
        <f>COUNTIF('Data input'!H3:H43, "Strongly agree")</f>
        <v>24</v>
      </c>
      <c r="H7" s="5">
        <f>COUNTIF('Data input'!H3:H43, "Agree")</f>
        <v>17</v>
      </c>
      <c r="I7" s="5">
        <f>COUNTIF('Data input'!H3:H43, "Disagree")</f>
        <v>0</v>
      </c>
      <c r="J7" s="5">
        <f>COUNTIF('Data input'!H3:H43, "Strongly disagree")</f>
        <v>0</v>
      </c>
      <c r="K7" s="23">
        <f>COUNTIF('Data input'!H3:H43, "Don't know")</f>
        <v>0</v>
      </c>
      <c r="L7" s="1">
        <f t="shared" si="5"/>
        <v>41</v>
      </c>
      <c r="M7" s="4">
        <f t="shared" si="6"/>
        <v>1</v>
      </c>
    </row>
    <row r="8" spans="1:13" ht="28.5" x14ac:dyDescent="0.2">
      <c r="A8" s="20" t="s">
        <v>6</v>
      </c>
      <c r="B8" s="6">
        <f t="shared" si="0"/>
        <v>0.46341463414634149</v>
      </c>
      <c r="C8" s="6">
        <f t="shared" si="1"/>
        <v>0.48780487804878048</v>
      </c>
      <c r="D8" s="25">
        <f t="shared" si="2"/>
        <v>2.4390243902439025E-2</v>
      </c>
      <c r="E8" s="6">
        <f t="shared" si="3"/>
        <v>2.4390243902439025E-2</v>
      </c>
      <c r="F8" s="6">
        <f t="shared" si="4"/>
        <v>0</v>
      </c>
      <c r="G8" s="5">
        <f>COUNTIF('Data input'!I3:I43, "Strongly agree")</f>
        <v>19</v>
      </c>
      <c r="H8" s="5">
        <f>COUNTIF('Data input'!I3:I43, "Agree")</f>
        <v>20</v>
      </c>
      <c r="I8" s="5">
        <f>COUNTIF('Data input'!I3:I43, "Disagree")</f>
        <v>1</v>
      </c>
      <c r="J8" s="5">
        <f>COUNTIF('Data input'!I3:I43, "Strongly disagree")</f>
        <v>0</v>
      </c>
      <c r="K8" s="23">
        <f>COUNTIF('Data input'!I3:I43, "Don't know")</f>
        <v>1</v>
      </c>
      <c r="L8" s="1">
        <f t="shared" si="5"/>
        <v>41</v>
      </c>
      <c r="M8" s="4">
        <f t="shared" si="6"/>
        <v>1</v>
      </c>
    </row>
    <row r="9" spans="1:13" ht="42.75" x14ac:dyDescent="0.2">
      <c r="A9" s="20" t="s">
        <v>7</v>
      </c>
      <c r="B9" s="6">
        <f t="shared" si="0"/>
        <v>0.43902439024390244</v>
      </c>
      <c r="C9" s="6">
        <f t="shared" si="1"/>
        <v>0.48780487804878048</v>
      </c>
      <c r="D9" s="25">
        <f t="shared" si="2"/>
        <v>0</v>
      </c>
      <c r="E9" s="6">
        <f t="shared" si="3"/>
        <v>4.878048780487805E-2</v>
      </c>
      <c r="F9" s="6">
        <f t="shared" si="4"/>
        <v>2.4390243902439025E-2</v>
      </c>
      <c r="G9" s="5">
        <f>COUNTIF('Data input'!J3:J43, "Strongly agree")</f>
        <v>18</v>
      </c>
      <c r="H9" s="5">
        <f>COUNTIF('Data input'!J3:J43, "Agree")</f>
        <v>20</v>
      </c>
      <c r="I9" s="5">
        <f>COUNTIF('Data input'!J3:J43, "Disagree")</f>
        <v>2</v>
      </c>
      <c r="J9" s="5">
        <f>COUNTIF('Data input'!J3:J43, "Strongly disagree")</f>
        <v>1</v>
      </c>
      <c r="K9" s="23">
        <f>COUNTIF('Data input'!J3:J43, "Don't know")</f>
        <v>0</v>
      </c>
      <c r="L9" s="1">
        <f t="shared" si="5"/>
        <v>41</v>
      </c>
      <c r="M9" s="4">
        <f t="shared" si="6"/>
        <v>1</v>
      </c>
    </row>
    <row r="10" spans="1:13" ht="28.5" x14ac:dyDescent="0.2">
      <c r="A10" s="20" t="s">
        <v>8</v>
      </c>
      <c r="B10" s="6">
        <f t="shared" si="0"/>
        <v>0.46341463414634149</v>
      </c>
      <c r="C10" s="6">
        <f t="shared" si="1"/>
        <v>0.51219512195121952</v>
      </c>
      <c r="D10" s="25">
        <f t="shared" si="2"/>
        <v>0</v>
      </c>
      <c r="E10" s="6">
        <f t="shared" si="3"/>
        <v>2.4390243902439025E-2</v>
      </c>
      <c r="F10" s="6">
        <f t="shared" si="4"/>
        <v>0</v>
      </c>
      <c r="G10" s="5">
        <f>COUNTIF('Data input'!K3:K43, "Strongly agree")</f>
        <v>19</v>
      </c>
      <c r="H10" s="5">
        <f>COUNTIF('Data input'!K3:K43, "Agree")</f>
        <v>21</v>
      </c>
      <c r="I10" s="5">
        <f>COUNTIF('Data input'!K3:K43, "Disagree")</f>
        <v>1</v>
      </c>
      <c r="J10" s="5">
        <f>COUNTIF('Data input'!K3:K43, "Strongly disagree")</f>
        <v>0</v>
      </c>
      <c r="K10" s="23">
        <f>COUNTIF('Data input'!K3:K43, "Don't know")</f>
        <v>0</v>
      </c>
      <c r="L10" s="1">
        <f t="shared" si="5"/>
        <v>41</v>
      </c>
      <c r="M10" s="4">
        <f t="shared" si="6"/>
        <v>1</v>
      </c>
    </row>
    <row r="11" spans="1:13" ht="28.5" x14ac:dyDescent="0.2">
      <c r="A11" s="20" t="s">
        <v>9</v>
      </c>
      <c r="B11" s="6">
        <f t="shared" si="0"/>
        <v>0.36585365853658536</v>
      </c>
      <c r="C11" s="6">
        <f t="shared" si="1"/>
        <v>0.3902439024390244</v>
      </c>
      <c r="D11" s="25">
        <f t="shared" si="2"/>
        <v>0.24390243902439024</v>
      </c>
      <c r="E11" s="6">
        <f t="shared" si="3"/>
        <v>0</v>
      </c>
      <c r="F11" s="6">
        <f t="shared" si="4"/>
        <v>0</v>
      </c>
      <c r="G11" s="5">
        <f>COUNTIF('Data input'!L3:L43, "Strongly agree")</f>
        <v>15</v>
      </c>
      <c r="H11" s="5">
        <f>COUNTIF('Data input'!L3:L43, "Agree")</f>
        <v>16</v>
      </c>
      <c r="I11" s="5">
        <f>COUNTIF('Data input'!L3:L43, "Disagree")</f>
        <v>0</v>
      </c>
      <c r="J11" s="5">
        <f>COUNTIF('Data input'!L3:L43, "Strongly disagree")</f>
        <v>0</v>
      </c>
      <c r="K11" s="23">
        <f>COUNTIF('Data input'!L3:L43, "Don't know")</f>
        <v>10</v>
      </c>
      <c r="L11" s="1">
        <f t="shared" si="5"/>
        <v>41</v>
      </c>
      <c r="M11" s="4">
        <f t="shared" si="6"/>
        <v>1</v>
      </c>
    </row>
    <row r="12" spans="1:13" ht="28.5" x14ac:dyDescent="0.2">
      <c r="A12" s="20" t="s">
        <v>10</v>
      </c>
      <c r="B12" s="6">
        <f t="shared" si="0"/>
        <v>0.45</v>
      </c>
      <c r="C12" s="6">
        <f t="shared" si="1"/>
        <v>0.52500000000000002</v>
      </c>
      <c r="D12" s="25">
        <f t="shared" si="2"/>
        <v>2.5000000000000001E-2</v>
      </c>
      <c r="E12" s="6">
        <f t="shared" si="3"/>
        <v>0</v>
      </c>
      <c r="F12" s="6">
        <f t="shared" si="4"/>
        <v>0</v>
      </c>
      <c r="G12" s="5">
        <f>COUNTIF('Data input'!M3:M43, "Strongly agree")</f>
        <v>18</v>
      </c>
      <c r="H12" s="5">
        <f>COUNTIF('Data input'!M3:M43, "Agree")</f>
        <v>21</v>
      </c>
      <c r="I12" s="5">
        <f>COUNTIF('Data input'!M3:M43, "Disagree")</f>
        <v>0</v>
      </c>
      <c r="J12" s="5">
        <f>COUNTIF('Data input'!M3:M43, "Strongly disagree")</f>
        <v>0</v>
      </c>
      <c r="K12" s="23">
        <f>COUNTIF('Data input'!M3:M43, "Don't know")</f>
        <v>1</v>
      </c>
      <c r="L12" s="1">
        <f t="shared" si="5"/>
        <v>40</v>
      </c>
      <c r="M12" s="4">
        <f t="shared" si="6"/>
        <v>1</v>
      </c>
    </row>
    <row r="13" spans="1:13" ht="28.5" x14ac:dyDescent="0.2">
      <c r="A13" s="20" t="s">
        <v>11</v>
      </c>
      <c r="B13" s="6">
        <f t="shared" si="0"/>
        <v>0.4</v>
      </c>
      <c r="C13" s="6">
        <f t="shared" si="1"/>
        <v>0.52500000000000002</v>
      </c>
      <c r="D13" s="25">
        <f t="shared" si="2"/>
        <v>0.05</v>
      </c>
      <c r="E13" s="6">
        <f t="shared" si="3"/>
        <v>2.5000000000000001E-2</v>
      </c>
      <c r="F13" s="6">
        <f t="shared" si="4"/>
        <v>0</v>
      </c>
      <c r="G13" s="5">
        <f>COUNTIF('Data input'!N3:N43, "Strongly agree")</f>
        <v>16</v>
      </c>
      <c r="H13" s="5">
        <f>COUNTIF('Data input'!N3:N43, "Agree")</f>
        <v>21</v>
      </c>
      <c r="I13" s="5">
        <f>COUNTIF('Data input'!N3:N43, "Disagree")</f>
        <v>1</v>
      </c>
      <c r="J13" s="5">
        <f>COUNTIF('Data input'!N3:N43, "Strongly disagree")</f>
        <v>0</v>
      </c>
      <c r="K13" s="23">
        <f>COUNTIF('Data input'!N3:N43, "Don't know")</f>
        <v>2</v>
      </c>
      <c r="L13" s="1">
        <f t="shared" si="5"/>
        <v>40</v>
      </c>
      <c r="M13" s="4">
        <f t="shared" si="6"/>
        <v>1</v>
      </c>
    </row>
    <row r="14" spans="1:13" ht="42.75" x14ac:dyDescent="0.2">
      <c r="A14" s="20" t="s">
        <v>86</v>
      </c>
      <c r="B14" s="6">
        <f t="shared" si="0"/>
        <v>0.36585365853658536</v>
      </c>
      <c r="C14" s="25">
        <f t="shared" si="1"/>
        <v>0.56097560975609762</v>
      </c>
      <c r="D14" s="25">
        <f t="shared" si="2"/>
        <v>0</v>
      </c>
      <c r="E14" s="6">
        <f t="shared" si="3"/>
        <v>4.878048780487805E-2</v>
      </c>
      <c r="F14" s="6">
        <f t="shared" si="4"/>
        <v>2.4390243902439025E-2</v>
      </c>
      <c r="G14" s="5">
        <f>COUNTIF('Data input'!O3:O43, "Strongly agree")</f>
        <v>15</v>
      </c>
      <c r="H14" s="5">
        <f>COUNTIF('Data input'!O3:O43, "Agree")</f>
        <v>23</v>
      </c>
      <c r="I14" s="5">
        <f>COUNTIF('Data input'!O3:O43, "Disagree")</f>
        <v>2</v>
      </c>
      <c r="J14" s="5">
        <f>COUNTIF('Data input'!O3:O43, "Strongly disagree")</f>
        <v>1</v>
      </c>
      <c r="K14" s="23">
        <f>COUNTIF('Data input'!O3:O43, "Don't know")</f>
        <v>0</v>
      </c>
      <c r="L14" s="1">
        <f t="shared" si="5"/>
        <v>41</v>
      </c>
      <c r="M14" s="4">
        <f t="shared" si="6"/>
        <v>1</v>
      </c>
    </row>
    <row r="15" spans="1:13" ht="42.75" x14ac:dyDescent="0.2">
      <c r="A15" s="20" t="s">
        <v>13</v>
      </c>
      <c r="B15" s="6">
        <f t="shared" si="0"/>
        <v>0.25</v>
      </c>
      <c r="C15" s="6">
        <f t="shared" si="1"/>
        <v>0.66666666666666663</v>
      </c>
      <c r="D15" s="25">
        <f t="shared" si="2"/>
        <v>8.3333333333333329E-2</v>
      </c>
      <c r="E15" s="6">
        <f t="shared" si="3"/>
        <v>0</v>
      </c>
      <c r="F15" s="6">
        <f t="shared" si="4"/>
        <v>0</v>
      </c>
      <c r="G15" s="5">
        <f>COUNTIF('Data input'!P3:P43, "Strongly agree")</f>
        <v>3</v>
      </c>
      <c r="H15" s="5">
        <f>COUNTIF('Data input'!P3:P43, "Agree")</f>
        <v>8</v>
      </c>
      <c r="I15" s="5">
        <f>COUNTIF('Data input'!P3:P43, "Disagree")</f>
        <v>0</v>
      </c>
      <c r="J15" s="5">
        <f>COUNTIF('Data input'!P3:P43, "Strongly disagree")</f>
        <v>0</v>
      </c>
      <c r="K15" s="23">
        <f>COUNTIF('Data input'!P3:P43, "Don't know")</f>
        <v>1</v>
      </c>
      <c r="L15" s="1">
        <f t="shared" si="5"/>
        <v>12</v>
      </c>
      <c r="M15" s="4">
        <f t="shared" si="6"/>
        <v>1</v>
      </c>
    </row>
    <row r="16" spans="1:13" ht="42.75" x14ac:dyDescent="0.2">
      <c r="A16" s="20" t="s">
        <v>14</v>
      </c>
      <c r="B16" s="6">
        <f t="shared" si="0"/>
        <v>0.41666666666666669</v>
      </c>
      <c r="C16" s="6">
        <f t="shared" si="1"/>
        <v>0.58333333333333337</v>
      </c>
      <c r="D16" s="25">
        <f t="shared" si="2"/>
        <v>0</v>
      </c>
      <c r="E16" s="6">
        <f t="shared" si="3"/>
        <v>0</v>
      </c>
      <c r="F16" s="6">
        <f t="shared" si="4"/>
        <v>0</v>
      </c>
      <c r="G16" s="5">
        <f>COUNTIF('Data input'!Q3:Q43, "Strongly agree")</f>
        <v>5</v>
      </c>
      <c r="H16" s="5">
        <f>COUNTIF('Data input'!Q3:Q43, "Agree")</f>
        <v>7</v>
      </c>
      <c r="I16" s="5">
        <f>COUNTIF('Data input'!Q3:Q43, "Disagree")</f>
        <v>0</v>
      </c>
      <c r="J16" s="5">
        <f>COUNTIF('Data input'!Q3:Q43, "Strongly disagree")</f>
        <v>0</v>
      </c>
      <c r="K16" s="23">
        <f>COUNTIF('Data input'!Q3:Q43, "Don't know")</f>
        <v>0</v>
      </c>
      <c r="L16" s="1">
        <f t="shared" si="5"/>
        <v>12</v>
      </c>
      <c r="M16" s="4">
        <f t="shared" si="6"/>
        <v>1</v>
      </c>
    </row>
    <row r="17" spans="1:13" ht="42.75" x14ac:dyDescent="0.2">
      <c r="A17" s="56" t="s">
        <v>113</v>
      </c>
      <c r="B17" s="6">
        <f>G17/L17</f>
        <v>0.25</v>
      </c>
      <c r="C17" s="6">
        <f t="shared" si="1"/>
        <v>0.66666666666666663</v>
      </c>
      <c r="D17" s="25">
        <f t="shared" si="2"/>
        <v>0</v>
      </c>
      <c r="E17" s="6">
        <f t="shared" si="3"/>
        <v>8.3333333333333329E-2</v>
      </c>
      <c r="F17" s="6">
        <f t="shared" si="4"/>
        <v>0</v>
      </c>
      <c r="G17" s="5">
        <f>COUNTIF('Data input'!R3:R43, "Strongly agree")</f>
        <v>3</v>
      </c>
      <c r="H17" s="5">
        <f>COUNTIF('Data input'!R3:R43, "Agree")</f>
        <v>8</v>
      </c>
      <c r="I17" s="5">
        <f>COUNTIF('Data input'!R3:R43, "Disagree")</f>
        <v>1</v>
      </c>
      <c r="J17" s="5">
        <f>COUNTIF('Data input'!R3:R43, "Strongly disagree")</f>
        <v>0</v>
      </c>
      <c r="K17" s="23">
        <f>COUNTIF('Data input'!R3:R43, "Don't know")</f>
        <v>0</v>
      </c>
      <c r="L17" s="51">
        <f>SUM(G17:K17)</f>
        <v>12</v>
      </c>
      <c r="M17" s="4">
        <f t="shared" si="6"/>
        <v>1</v>
      </c>
    </row>
    <row r="18" spans="1:13" ht="28.5" x14ac:dyDescent="0.2">
      <c r="A18" s="20" t="s">
        <v>15</v>
      </c>
      <c r="B18" s="6">
        <f>G18/L18</f>
        <v>0.43902439024390244</v>
      </c>
      <c r="C18" s="6">
        <f>H18/L18</f>
        <v>0.48780487804878048</v>
      </c>
      <c r="D18" s="6">
        <f>I18/L18</f>
        <v>4.878048780487805E-2</v>
      </c>
      <c r="E18" s="6">
        <f>J18/L18</f>
        <v>2.4390243902439025E-2</v>
      </c>
      <c r="F18" s="6">
        <f>K18/L18</f>
        <v>0</v>
      </c>
      <c r="G18" s="5">
        <f>COUNTIF('Data input'!S3:S43, "Strongly agree")</f>
        <v>18</v>
      </c>
      <c r="H18" s="5">
        <f>COUNTIF('Data input'!S3:S43, "Agree")</f>
        <v>20</v>
      </c>
      <c r="I18" s="5">
        <f>COUNTIF('Data input'!S3:S43, "Disagree")</f>
        <v>2</v>
      </c>
      <c r="J18" s="5">
        <f>COUNTIF('Data input'!S3:S43, "Strongly disagree")</f>
        <v>1</v>
      </c>
      <c r="K18" s="23">
        <f>COUNTIF('Data input'!S3:S43, "Don't know")</f>
        <v>0</v>
      </c>
      <c r="L18" s="1">
        <f>SUM(G18:K18)</f>
        <v>41</v>
      </c>
      <c r="M18" s="4">
        <f>SUM(B18:F18)</f>
        <v>1</v>
      </c>
    </row>
    <row r="19" spans="1:13" ht="28.5" x14ac:dyDescent="0.2">
      <c r="A19" s="20" t="s">
        <v>16</v>
      </c>
      <c r="B19" s="6">
        <f>G19/L19</f>
        <v>0.97499999999999998</v>
      </c>
      <c r="C19" s="6"/>
      <c r="D19" s="6">
        <f>I19/L19</f>
        <v>2.5000000000000001E-2</v>
      </c>
      <c r="E19" s="6"/>
      <c r="F19" s="6">
        <f>K19/L19</f>
        <v>0</v>
      </c>
      <c r="G19" s="5">
        <v>39</v>
      </c>
      <c r="H19" s="5">
        <v>0</v>
      </c>
      <c r="I19" s="5">
        <v>1</v>
      </c>
      <c r="J19" s="5">
        <v>0</v>
      </c>
      <c r="K19" s="23">
        <v>0</v>
      </c>
      <c r="L19" s="1">
        <f t="shared" si="5"/>
        <v>40</v>
      </c>
      <c r="M19" s="4">
        <f t="shared" si="6"/>
        <v>1</v>
      </c>
    </row>
    <row r="20" spans="1:13" x14ac:dyDescent="0.2">
      <c r="B20" s="8"/>
      <c r="C20" s="8"/>
      <c r="D20" s="42"/>
      <c r="E20" s="8"/>
      <c r="F20" s="8"/>
      <c r="G20" s="7"/>
      <c r="H20" s="7"/>
      <c r="I20" s="7"/>
      <c r="J20" s="7"/>
      <c r="K20" s="7"/>
      <c r="L20" s="9"/>
      <c r="M20" s="4"/>
    </row>
    <row r="21" spans="1:13" ht="15" x14ac:dyDescent="0.25">
      <c r="B21" s="8"/>
      <c r="C21" s="8"/>
      <c r="D21" s="42"/>
      <c r="E21" s="8"/>
      <c r="F21" s="8"/>
      <c r="G21" s="10" t="s">
        <v>25</v>
      </c>
      <c r="H21" s="10" t="s">
        <v>33</v>
      </c>
      <c r="I21" s="57" t="s">
        <v>116</v>
      </c>
      <c r="J21" s="7"/>
      <c r="K21" s="7"/>
      <c r="L21" s="9"/>
      <c r="M21" s="4"/>
    </row>
    <row r="22" spans="1:13" x14ac:dyDescent="0.2">
      <c r="A22" s="1" t="s">
        <v>87</v>
      </c>
      <c r="B22" s="8"/>
      <c r="C22" s="8"/>
      <c r="D22" s="42"/>
      <c r="E22" s="8"/>
      <c r="F22" s="8"/>
      <c r="G22" s="7">
        <v>39</v>
      </c>
      <c r="H22" s="7">
        <v>0</v>
      </c>
      <c r="I22" s="7">
        <v>1</v>
      </c>
      <c r="J22" s="7"/>
      <c r="K22" s="7"/>
      <c r="L22" s="9"/>
      <c r="M22" s="4"/>
    </row>
    <row r="23" spans="1:13" x14ac:dyDescent="0.2">
      <c r="A23" s="1"/>
      <c r="B23" s="8"/>
      <c r="C23" s="8"/>
      <c r="D23" s="42"/>
      <c r="E23" s="8"/>
      <c r="F23" s="8"/>
      <c r="G23" s="7"/>
      <c r="H23" s="7"/>
      <c r="I23" s="7"/>
      <c r="J23" s="7"/>
      <c r="K23" s="7"/>
      <c r="L23" s="9"/>
      <c r="M23" s="4"/>
    </row>
    <row r="24" spans="1:13" ht="15" x14ac:dyDescent="0.25">
      <c r="A24" t="s">
        <v>88</v>
      </c>
      <c r="B24" s="4" t="s">
        <v>104</v>
      </c>
      <c r="C24" s="10" t="s">
        <v>18</v>
      </c>
      <c r="D24" s="10" t="s">
        <v>19</v>
      </c>
      <c r="E24" s="43" t="s">
        <v>20</v>
      </c>
      <c r="F24" s="10" t="s">
        <v>21</v>
      </c>
      <c r="G24" s="10" t="s">
        <v>22</v>
      </c>
      <c r="H24" s="12" t="s">
        <v>23</v>
      </c>
      <c r="I24" s="12" t="s">
        <v>24</v>
      </c>
    </row>
    <row r="25" spans="1:13" x14ac:dyDescent="0.2">
      <c r="A25" t="s">
        <v>89</v>
      </c>
      <c r="B25" s="50">
        <v>23</v>
      </c>
      <c r="C25">
        <f>COUNTIF('Data input'!B3:B42, "Conker")</f>
        <v>6</v>
      </c>
      <c r="D25" s="7">
        <f>COUNTIF('Data input'!B3:B42, "Chestnut")</f>
        <v>11</v>
      </c>
      <c r="E25" s="44">
        <f>COUNTIF('Data input'!B3:B42, "Cedar")</f>
        <v>5</v>
      </c>
      <c r="F25" s="7">
        <f>COUNTIF('Data input'!B3:B42, "Willow")</f>
        <v>6</v>
      </c>
      <c r="G25" s="7">
        <f>COUNTIF('Data input'!B3:B42, "Cherry")</f>
        <v>4</v>
      </c>
      <c r="H25" s="11">
        <f>COUNTIF('Data input'!B3:B42, "Maple")</f>
        <v>3</v>
      </c>
      <c r="I25" s="11">
        <f>COUNTIF('Data input'!B3:B42, "Redwood")</f>
        <v>5</v>
      </c>
    </row>
    <row r="26" spans="1:13" x14ac:dyDescent="0.2">
      <c r="A26" t="s">
        <v>90</v>
      </c>
      <c r="C26" s="11">
        <v>18</v>
      </c>
      <c r="D26" s="11">
        <v>30</v>
      </c>
      <c r="E26" s="46">
        <v>27</v>
      </c>
      <c r="F26" s="11">
        <v>26</v>
      </c>
      <c r="G26" s="11">
        <v>19</v>
      </c>
      <c r="H26" s="11">
        <v>22</v>
      </c>
      <c r="I26" s="11">
        <v>22</v>
      </c>
      <c r="J26" s="7"/>
      <c r="K26" s="7"/>
      <c r="L26" s="7"/>
    </row>
    <row r="27" spans="1:13" x14ac:dyDescent="0.2">
      <c r="A27" t="s">
        <v>91</v>
      </c>
      <c r="C27" s="8">
        <f>C25/C26</f>
        <v>0.33333333333333331</v>
      </c>
      <c r="D27" s="8">
        <f t="shared" ref="D27:I27" si="7">D25/D26</f>
        <v>0.36666666666666664</v>
      </c>
      <c r="E27" s="8">
        <f t="shared" si="7"/>
        <v>0.18518518518518517</v>
      </c>
      <c r="F27" s="8">
        <f t="shared" si="7"/>
        <v>0.23076923076923078</v>
      </c>
      <c r="G27" s="8">
        <f t="shared" si="7"/>
        <v>0.21052631578947367</v>
      </c>
      <c r="H27" s="8">
        <f t="shared" si="7"/>
        <v>0.13636363636363635</v>
      </c>
      <c r="I27" s="8">
        <f t="shared" si="7"/>
        <v>0.22727272727272727</v>
      </c>
      <c r="J27" s="7"/>
      <c r="K27" s="7"/>
      <c r="L27" s="7"/>
    </row>
  </sheetData>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4" sqref="M14"/>
    </sheetView>
  </sheetViews>
  <sheetFormatPr defaultRowHeight="14.25" x14ac:dyDescent="0.2"/>
  <cols>
    <col min="1" max="1" width="9" customWidth="1"/>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I8" workbookViewId="0">
      <selection activeCell="U7" sqref="U7"/>
    </sheetView>
  </sheetViews>
  <sheetFormatPr defaultRowHeight="14.25" x14ac:dyDescent="0.2"/>
  <cols>
    <col min="1" max="1" width="9" customWidth="1"/>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C3" sqref="C3"/>
    </sheetView>
  </sheetViews>
  <sheetFormatPr defaultRowHeight="14.25" x14ac:dyDescent="0.2"/>
  <cols>
    <col min="1" max="1" width="29.25" customWidth="1"/>
    <col min="2" max="2" width="6.75" customWidth="1"/>
    <col min="3" max="4" width="12" customWidth="1"/>
    <col min="5" max="5" width="12" style="28" customWidth="1"/>
    <col min="6" max="7" width="12" customWidth="1"/>
    <col min="8" max="8" width="10.5" style="50" customWidth="1"/>
  </cols>
  <sheetData>
    <row r="1" spans="1:8" ht="15" x14ac:dyDescent="0.25">
      <c r="A1" s="19"/>
      <c r="B1" s="28"/>
      <c r="C1" s="14" t="s">
        <v>83</v>
      </c>
      <c r="D1" s="14"/>
      <c r="E1" s="24"/>
      <c r="F1" s="14"/>
      <c r="G1" s="14"/>
    </row>
    <row r="2" spans="1:8" ht="30" x14ac:dyDescent="0.25">
      <c r="A2" s="20"/>
      <c r="B2" s="29"/>
      <c r="C2" s="17" t="s">
        <v>27</v>
      </c>
      <c r="D2" s="17" t="s">
        <v>28</v>
      </c>
      <c r="E2" s="17" t="s">
        <v>31</v>
      </c>
      <c r="F2" s="17" t="s">
        <v>29</v>
      </c>
      <c r="G2" s="17" t="s">
        <v>30</v>
      </c>
    </row>
    <row r="3" spans="1:8" x14ac:dyDescent="0.2">
      <c r="A3" s="19" t="s">
        <v>81</v>
      </c>
      <c r="B3" s="31">
        <v>43040</v>
      </c>
      <c r="C3" s="6">
        <f>Tables!B3</f>
        <v>0.625</v>
      </c>
      <c r="D3" s="6">
        <f>Tables!C3</f>
        <v>0.375</v>
      </c>
      <c r="E3" s="6">
        <f>Tables!D3</f>
        <v>0</v>
      </c>
      <c r="F3" s="6">
        <f>Tables!E3</f>
        <v>0</v>
      </c>
      <c r="G3" s="6">
        <f>Tables!F3</f>
        <v>0</v>
      </c>
      <c r="H3" s="4">
        <f t="shared" ref="H3:H4" si="0">SUM(C3:G3)</f>
        <v>1</v>
      </c>
    </row>
    <row r="4" spans="1:8" x14ac:dyDescent="0.2">
      <c r="A4" s="19"/>
      <c r="B4" s="30">
        <v>42675</v>
      </c>
      <c r="C4" s="6">
        <v>0.45</v>
      </c>
      <c r="D4" s="6">
        <v>0.45</v>
      </c>
      <c r="E4" s="25">
        <v>0.04</v>
      </c>
      <c r="F4" s="6">
        <v>0.05</v>
      </c>
      <c r="G4" s="6">
        <v>0.01</v>
      </c>
      <c r="H4" s="4">
        <f t="shared" si="0"/>
        <v>1</v>
      </c>
    </row>
    <row r="5" spans="1:8" x14ac:dyDescent="0.2">
      <c r="A5" s="19"/>
      <c r="B5" s="30">
        <v>42461</v>
      </c>
      <c r="C5" s="6">
        <v>0.46</v>
      </c>
      <c r="D5" s="6">
        <v>0.39</v>
      </c>
      <c r="E5" s="25">
        <v>0</v>
      </c>
      <c r="F5" s="6">
        <v>7.0000000000000007E-2</v>
      </c>
      <c r="G5" s="6">
        <v>0.08</v>
      </c>
      <c r="H5" s="4">
        <f>SUM(C5:G5)</f>
        <v>1.0000000000000002</v>
      </c>
    </row>
    <row r="6" spans="1:8" ht="30" x14ac:dyDescent="0.25">
      <c r="A6" s="60"/>
      <c r="B6" s="61"/>
      <c r="C6" s="62" t="s">
        <v>27</v>
      </c>
      <c r="D6" s="62" t="s">
        <v>28</v>
      </c>
      <c r="E6" s="62" t="s">
        <v>31</v>
      </c>
      <c r="F6" s="62" t="s">
        <v>29</v>
      </c>
      <c r="G6" s="62" t="s">
        <v>30</v>
      </c>
      <c r="H6" s="63"/>
    </row>
    <row r="7" spans="1:8" ht="28.5" x14ac:dyDescent="0.2">
      <c r="A7" s="20" t="s">
        <v>2</v>
      </c>
      <c r="B7" s="30">
        <v>43040</v>
      </c>
      <c r="C7" s="25">
        <f>Tables!B4</f>
        <v>0.67500000000000004</v>
      </c>
      <c r="D7" s="25">
        <f>Tables!C4</f>
        <v>0.32500000000000001</v>
      </c>
      <c r="E7" s="25">
        <f>Tables!D4</f>
        <v>0</v>
      </c>
      <c r="F7" s="25">
        <f>Tables!E4</f>
        <v>0</v>
      </c>
      <c r="G7" s="25">
        <f>Tables!F4</f>
        <v>0</v>
      </c>
      <c r="H7" s="4">
        <f t="shared" ref="H7:H65" si="1">SUM(C7:G7)</f>
        <v>1</v>
      </c>
    </row>
    <row r="8" spans="1:8" x14ac:dyDescent="0.2">
      <c r="A8" s="19"/>
      <c r="B8" s="31">
        <v>42675</v>
      </c>
      <c r="C8" s="6">
        <v>0.47</v>
      </c>
      <c r="D8" s="6">
        <v>0.51</v>
      </c>
      <c r="E8" s="25">
        <v>0</v>
      </c>
      <c r="F8" s="6">
        <v>0.02</v>
      </c>
      <c r="G8" s="6">
        <v>0</v>
      </c>
      <c r="H8" s="4">
        <f t="shared" si="1"/>
        <v>1</v>
      </c>
    </row>
    <row r="9" spans="1:8" x14ac:dyDescent="0.2">
      <c r="A9" s="20"/>
      <c r="B9" s="31">
        <v>42461</v>
      </c>
      <c r="C9" s="6">
        <v>0.48</v>
      </c>
      <c r="D9" s="6">
        <v>0.41</v>
      </c>
      <c r="E9" s="25">
        <v>0</v>
      </c>
      <c r="F9" s="6">
        <v>0.08</v>
      </c>
      <c r="G9" s="6">
        <v>0.03</v>
      </c>
      <c r="H9" s="4">
        <f t="shared" si="1"/>
        <v>0.99999999999999989</v>
      </c>
    </row>
    <row r="10" spans="1:8" ht="30" x14ac:dyDescent="0.25">
      <c r="A10" s="64"/>
      <c r="B10" s="65"/>
      <c r="C10" s="62" t="s">
        <v>27</v>
      </c>
      <c r="D10" s="62" t="s">
        <v>28</v>
      </c>
      <c r="E10" s="62" t="s">
        <v>31</v>
      </c>
      <c r="F10" s="62" t="s">
        <v>29</v>
      </c>
      <c r="G10" s="62" t="s">
        <v>30</v>
      </c>
      <c r="H10" s="63"/>
    </row>
    <row r="11" spans="1:8" ht="28.5" x14ac:dyDescent="0.2">
      <c r="A11" s="20" t="s">
        <v>3</v>
      </c>
      <c r="B11" s="31">
        <v>43040</v>
      </c>
      <c r="C11" s="25">
        <f>Tables!B5</f>
        <v>0.53658536585365857</v>
      </c>
      <c r="D11" s="25">
        <f>Tables!C5</f>
        <v>0.46341463414634149</v>
      </c>
      <c r="E11" s="25">
        <f>Tables!D5</f>
        <v>0</v>
      </c>
      <c r="F11" s="25">
        <f>Tables!E5</f>
        <v>0</v>
      </c>
      <c r="G11" s="25">
        <f>Tables!F5</f>
        <v>0</v>
      </c>
      <c r="H11" s="45">
        <f t="shared" si="1"/>
        <v>1</v>
      </c>
    </row>
    <row r="12" spans="1:8" x14ac:dyDescent="0.2">
      <c r="A12" s="19"/>
      <c r="B12" s="30">
        <v>42675</v>
      </c>
      <c r="C12" s="6">
        <v>0.4</v>
      </c>
      <c r="D12" s="6">
        <v>0.5</v>
      </c>
      <c r="E12" s="25">
        <v>0.05</v>
      </c>
      <c r="F12" s="6">
        <v>0.03</v>
      </c>
      <c r="G12" s="6">
        <v>0.02</v>
      </c>
      <c r="H12" s="4">
        <f t="shared" si="1"/>
        <v>1</v>
      </c>
    </row>
    <row r="13" spans="1:8" x14ac:dyDescent="0.2">
      <c r="A13" s="20"/>
      <c r="B13" s="30">
        <v>42461</v>
      </c>
      <c r="C13" s="6">
        <v>0.21</v>
      </c>
      <c r="D13" s="6">
        <v>0.51</v>
      </c>
      <c r="E13" s="25">
        <v>0.02</v>
      </c>
      <c r="F13" s="6">
        <v>0.16</v>
      </c>
      <c r="G13" s="6">
        <v>0.1</v>
      </c>
      <c r="H13" s="4">
        <f t="shared" si="1"/>
        <v>1</v>
      </c>
    </row>
    <row r="14" spans="1:8" ht="30" x14ac:dyDescent="0.25">
      <c r="A14" s="64"/>
      <c r="B14" s="61"/>
      <c r="C14" s="62" t="s">
        <v>27</v>
      </c>
      <c r="D14" s="62" t="s">
        <v>28</v>
      </c>
      <c r="E14" s="62" t="s">
        <v>31</v>
      </c>
      <c r="F14" s="62" t="s">
        <v>29</v>
      </c>
      <c r="G14" s="62" t="s">
        <v>30</v>
      </c>
      <c r="H14" s="63"/>
    </row>
    <row r="15" spans="1:8" ht="28.5" x14ac:dyDescent="0.2">
      <c r="A15" s="20" t="s">
        <v>4</v>
      </c>
      <c r="B15" s="30">
        <v>43040</v>
      </c>
      <c r="C15" s="25">
        <f>Tables!B6</f>
        <v>0.6</v>
      </c>
      <c r="D15" s="25">
        <f>Tables!C6</f>
        <v>0.4</v>
      </c>
      <c r="E15" s="25">
        <f>Tables!D6</f>
        <v>0</v>
      </c>
      <c r="F15" s="25">
        <f>Tables!E6</f>
        <v>0</v>
      </c>
      <c r="G15" s="25">
        <f>Tables!F6</f>
        <v>0</v>
      </c>
      <c r="H15" s="45">
        <f t="shared" si="1"/>
        <v>1</v>
      </c>
    </row>
    <row r="16" spans="1:8" x14ac:dyDescent="0.2">
      <c r="A16" s="19"/>
      <c r="B16" s="31">
        <v>42675</v>
      </c>
      <c r="C16" s="6">
        <v>0.41</v>
      </c>
      <c r="D16" s="6">
        <v>0.53</v>
      </c>
      <c r="E16" s="25">
        <v>0.02</v>
      </c>
      <c r="F16" s="6">
        <v>0.03</v>
      </c>
      <c r="G16" s="6">
        <v>0.02</v>
      </c>
      <c r="H16" s="4">
        <f t="shared" si="1"/>
        <v>1.01</v>
      </c>
    </row>
    <row r="17" spans="1:8" x14ac:dyDescent="0.2">
      <c r="A17" s="20"/>
      <c r="B17" s="31">
        <v>42461</v>
      </c>
      <c r="C17" s="6">
        <v>0.41</v>
      </c>
      <c r="D17" s="6">
        <v>0.38</v>
      </c>
      <c r="E17" s="25">
        <v>0.03</v>
      </c>
      <c r="F17" s="6">
        <v>0.1</v>
      </c>
      <c r="G17" s="6">
        <v>0.08</v>
      </c>
      <c r="H17" s="4">
        <f t="shared" si="1"/>
        <v>1</v>
      </c>
    </row>
    <row r="18" spans="1:8" ht="30" x14ac:dyDescent="0.25">
      <c r="A18" s="64"/>
      <c r="B18" s="65"/>
      <c r="C18" s="62" t="s">
        <v>27</v>
      </c>
      <c r="D18" s="62" t="s">
        <v>28</v>
      </c>
      <c r="E18" s="62" t="s">
        <v>31</v>
      </c>
      <c r="F18" s="62" t="s">
        <v>29</v>
      </c>
      <c r="G18" s="62" t="s">
        <v>30</v>
      </c>
      <c r="H18" s="63"/>
    </row>
    <row r="19" spans="1:8" ht="28.5" x14ac:dyDescent="0.2">
      <c r="A19" s="20" t="s">
        <v>5</v>
      </c>
      <c r="B19" s="31">
        <v>43040</v>
      </c>
      <c r="C19" s="25">
        <f>Tables!B7</f>
        <v>0.58536585365853655</v>
      </c>
      <c r="D19" s="25">
        <f>Tables!C7</f>
        <v>0.41463414634146339</v>
      </c>
      <c r="E19" s="25">
        <f>Tables!D7</f>
        <v>0</v>
      </c>
      <c r="F19" s="25">
        <f>Tables!E7</f>
        <v>0</v>
      </c>
      <c r="G19" s="25">
        <f>Tables!F7</f>
        <v>0</v>
      </c>
      <c r="H19" s="45">
        <f t="shared" si="1"/>
        <v>1</v>
      </c>
    </row>
    <row r="20" spans="1:8" x14ac:dyDescent="0.2">
      <c r="A20" s="19"/>
      <c r="B20" s="30">
        <v>42675</v>
      </c>
      <c r="C20" s="6">
        <v>0.5</v>
      </c>
      <c r="D20" s="6">
        <v>0.44</v>
      </c>
      <c r="E20" s="25">
        <v>0.03</v>
      </c>
      <c r="F20" s="6">
        <v>0.02</v>
      </c>
      <c r="G20" s="6">
        <v>0.01</v>
      </c>
      <c r="H20" s="4">
        <f t="shared" si="1"/>
        <v>1</v>
      </c>
    </row>
    <row r="21" spans="1:8" x14ac:dyDescent="0.2">
      <c r="A21" s="20"/>
      <c r="B21" s="30">
        <v>42461</v>
      </c>
      <c r="C21" s="6">
        <v>0.2</v>
      </c>
      <c r="D21" s="6">
        <v>0.43</v>
      </c>
      <c r="E21" s="25">
        <v>0.02</v>
      </c>
      <c r="F21" s="6">
        <v>0.2</v>
      </c>
      <c r="G21" s="6">
        <v>0.16</v>
      </c>
      <c r="H21" s="4">
        <f t="shared" si="1"/>
        <v>1.01</v>
      </c>
    </row>
    <row r="22" spans="1:8" ht="30" x14ac:dyDescent="0.25">
      <c r="A22" s="64"/>
      <c r="B22" s="61"/>
      <c r="C22" s="62" t="s">
        <v>27</v>
      </c>
      <c r="D22" s="62" t="s">
        <v>28</v>
      </c>
      <c r="E22" s="62" t="s">
        <v>31</v>
      </c>
      <c r="F22" s="62" t="s">
        <v>29</v>
      </c>
      <c r="G22" s="62" t="s">
        <v>30</v>
      </c>
      <c r="H22" s="63"/>
    </row>
    <row r="23" spans="1:8" ht="28.5" x14ac:dyDescent="0.2">
      <c r="A23" s="20" t="s">
        <v>6</v>
      </c>
      <c r="B23" s="30">
        <v>43040</v>
      </c>
      <c r="C23" s="25">
        <f>Tables!B8</f>
        <v>0.46341463414634149</v>
      </c>
      <c r="D23" s="25">
        <f>Tables!C8</f>
        <v>0.48780487804878048</v>
      </c>
      <c r="E23" s="25">
        <f>Tables!D8</f>
        <v>2.4390243902439025E-2</v>
      </c>
      <c r="F23" s="25">
        <f>Tables!E8</f>
        <v>2.4390243902439025E-2</v>
      </c>
      <c r="G23" s="25">
        <f>Tables!F8</f>
        <v>0</v>
      </c>
      <c r="H23" s="45">
        <f t="shared" si="1"/>
        <v>1</v>
      </c>
    </row>
    <row r="24" spans="1:8" x14ac:dyDescent="0.2">
      <c r="A24" s="19"/>
      <c r="B24" s="31">
        <v>42675</v>
      </c>
      <c r="C24" s="6">
        <v>0.44</v>
      </c>
      <c r="D24" s="6">
        <v>0.45</v>
      </c>
      <c r="E24" s="25">
        <v>0.05</v>
      </c>
      <c r="F24" s="6">
        <v>0.04</v>
      </c>
      <c r="G24" s="6">
        <v>0.02</v>
      </c>
      <c r="H24" s="4">
        <f t="shared" si="1"/>
        <v>1</v>
      </c>
    </row>
    <row r="25" spans="1:8" x14ac:dyDescent="0.2">
      <c r="A25" s="20"/>
      <c r="B25" s="31">
        <v>42461</v>
      </c>
      <c r="C25" s="6">
        <v>0.25</v>
      </c>
      <c r="D25" s="6">
        <v>0.44</v>
      </c>
      <c r="E25" s="25">
        <v>0.08</v>
      </c>
      <c r="F25" s="6">
        <v>0.2</v>
      </c>
      <c r="G25" s="6">
        <v>0.03</v>
      </c>
      <c r="H25" s="4">
        <f t="shared" si="1"/>
        <v>1</v>
      </c>
    </row>
    <row r="26" spans="1:8" ht="30" x14ac:dyDescent="0.25">
      <c r="A26" s="64"/>
      <c r="B26" s="65"/>
      <c r="C26" s="62" t="s">
        <v>27</v>
      </c>
      <c r="D26" s="62" t="s">
        <v>28</v>
      </c>
      <c r="E26" s="62" t="s">
        <v>31</v>
      </c>
      <c r="F26" s="62" t="s">
        <v>29</v>
      </c>
      <c r="G26" s="62" t="s">
        <v>30</v>
      </c>
      <c r="H26" s="63"/>
    </row>
    <row r="27" spans="1:8" ht="42.75" x14ac:dyDescent="0.2">
      <c r="A27" s="20" t="s">
        <v>7</v>
      </c>
      <c r="B27" s="31">
        <v>43040</v>
      </c>
      <c r="C27" s="25">
        <f>Tables!B9</f>
        <v>0.43902439024390244</v>
      </c>
      <c r="D27" s="25">
        <f>Tables!C9</f>
        <v>0.48780487804878048</v>
      </c>
      <c r="E27" s="25">
        <f>Tables!D9</f>
        <v>0</v>
      </c>
      <c r="F27" s="25">
        <f>Tables!E9</f>
        <v>4.878048780487805E-2</v>
      </c>
      <c r="G27" s="25">
        <f>Tables!F9</f>
        <v>2.4390243902439025E-2</v>
      </c>
      <c r="H27" s="45">
        <f>SUM(C27:G27)</f>
        <v>1</v>
      </c>
    </row>
    <row r="28" spans="1:8" x14ac:dyDescent="0.2">
      <c r="A28" s="19"/>
      <c r="B28" s="30">
        <v>42675</v>
      </c>
      <c r="C28" s="6">
        <v>0.43</v>
      </c>
      <c r="D28" s="6">
        <v>0.5</v>
      </c>
      <c r="E28" s="25">
        <v>0.01</v>
      </c>
      <c r="F28" s="6">
        <v>0.05</v>
      </c>
      <c r="G28" s="6">
        <v>0.01</v>
      </c>
      <c r="H28" s="4">
        <f>SUM(C28:G28)</f>
        <v>1</v>
      </c>
    </row>
    <row r="29" spans="1:8" x14ac:dyDescent="0.2">
      <c r="A29" s="20"/>
      <c r="B29" s="30">
        <v>42461</v>
      </c>
      <c r="C29" s="6"/>
      <c r="D29" s="6"/>
      <c r="E29" s="25"/>
      <c r="F29" s="6"/>
      <c r="G29" s="6"/>
      <c r="H29" s="4">
        <f>SUM(C29:G29)</f>
        <v>0</v>
      </c>
    </row>
    <row r="30" spans="1:8" ht="30" x14ac:dyDescent="0.25">
      <c r="A30" s="64"/>
      <c r="B30" s="61"/>
      <c r="C30" s="62" t="s">
        <v>27</v>
      </c>
      <c r="D30" s="62" t="s">
        <v>28</v>
      </c>
      <c r="E30" s="62" t="s">
        <v>31</v>
      </c>
      <c r="F30" s="62" t="s">
        <v>29</v>
      </c>
      <c r="G30" s="62" t="s">
        <v>30</v>
      </c>
      <c r="H30" s="63"/>
    </row>
    <row r="31" spans="1:8" ht="28.5" x14ac:dyDescent="0.2">
      <c r="A31" s="20" t="s">
        <v>8</v>
      </c>
      <c r="B31" s="30">
        <v>43040</v>
      </c>
      <c r="C31" s="25">
        <f>Tables!B10</f>
        <v>0.46341463414634149</v>
      </c>
      <c r="D31" s="25">
        <f>Tables!C10</f>
        <v>0.51219512195121952</v>
      </c>
      <c r="E31" s="25">
        <f>Tables!D10</f>
        <v>0</v>
      </c>
      <c r="F31" s="25">
        <f>Tables!E10</f>
        <v>2.4390243902439025E-2</v>
      </c>
      <c r="G31" s="25">
        <f>Tables!F10</f>
        <v>0</v>
      </c>
      <c r="H31" s="45">
        <f t="shared" si="1"/>
        <v>1</v>
      </c>
    </row>
    <row r="32" spans="1:8" x14ac:dyDescent="0.2">
      <c r="A32" s="19"/>
      <c r="B32" s="31">
        <v>42675</v>
      </c>
      <c r="C32" s="6">
        <v>0.3</v>
      </c>
      <c r="D32" s="6">
        <v>0.54</v>
      </c>
      <c r="E32" s="25">
        <v>0.11</v>
      </c>
      <c r="F32" s="6">
        <v>0.02</v>
      </c>
      <c r="G32" s="6">
        <v>0.03</v>
      </c>
      <c r="H32" s="4">
        <f t="shared" si="1"/>
        <v>1</v>
      </c>
    </row>
    <row r="33" spans="1:8" x14ac:dyDescent="0.2">
      <c r="A33" s="20"/>
      <c r="B33" s="31">
        <v>42461</v>
      </c>
      <c r="C33" s="6">
        <v>0.34</v>
      </c>
      <c r="D33" s="6">
        <v>0.46</v>
      </c>
      <c r="E33" s="25">
        <v>0.02</v>
      </c>
      <c r="F33" s="6">
        <v>0.11</v>
      </c>
      <c r="G33" s="6">
        <v>7.0000000000000007E-2</v>
      </c>
      <c r="H33" s="4">
        <f t="shared" si="1"/>
        <v>1</v>
      </c>
    </row>
    <row r="34" spans="1:8" ht="30" x14ac:dyDescent="0.25">
      <c r="A34" s="64"/>
      <c r="B34" s="65"/>
      <c r="C34" s="62" t="s">
        <v>27</v>
      </c>
      <c r="D34" s="62" t="s">
        <v>28</v>
      </c>
      <c r="E34" s="62" t="s">
        <v>31</v>
      </c>
      <c r="F34" s="62" t="s">
        <v>29</v>
      </c>
      <c r="G34" s="62" t="s">
        <v>30</v>
      </c>
      <c r="H34" s="63"/>
    </row>
    <row r="35" spans="1:8" ht="28.5" x14ac:dyDescent="0.2">
      <c r="A35" s="20" t="s">
        <v>9</v>
      </c>
      <c r="B35" s="31">
        <v>43040</v>
      </c>
      <c r="C35" s="25">
        <f>Tables!B11</f>
        <v>0.36585365853658536</v>
      </c>
      <c r="D35" s="25">
        <f>Tables!C11</f>
        <v>0.3902439024390244</v>
      </c>
      <c r="E35" s="25">
        <f>Tables!D11</f>
        <v>0.24390243902439024</v>
      </c>
      <c r="F35" s="25">
        <f>Tables!E11</f>
        <v>0</v>
      </c>
      <c r="G35" s="25">
        <f>Tables!F11</f>
        <v>0</v>
      </c>
      <c r="H35" s="45">
        <f t="shared" si="1"/>
        <v>1</v>
      </c>
    </row>
    <row r="36" spans="1:8" x14ac:dyDescent="0.2">
      <c r="A36" s="19"/>
      <c r="B36" s="30">
        <v>42675</v>
      </c>
      <c r="C36" s="6">
        <v>0.19</v>
      </c>
      <c r="D36" s="6">
        <v>0.4</v>
      </c>
      <c r="E36" s="25">
        <v>0.33</v>
      </c>
      <c r="F36" s="6">
        <v>0.06</v>
      </c>
      <c r="G36" s="6">
        <v>0.03</v>
      </c>
      <c r="H36" s="4">
        <f t="shared" si="1"/>
        <v>1.0100000000000002</v>
      </c>
    </row>
    <row r="37" spans="1:8" x14ac:dyDescent="0.2">
      <c r="A37" s="20"/>
      <c r="B37" s="30">
        <v>42461</v>
      </c>
      <c r="C37" s="6">
        <v>0.3</v>
      </c>
      <c r="D37" s="6">
        <v>0.18</v>
      </c>
      <c r="E37" s="25">
        <v>0.23</v>
      </c>
      <c r="F37" s="6">
        <v>0.15</v>
      </c>
      <c r="G37" s="6">
        <v>0.15</v>
      </c>
      <c r="H37" s="4">
        <f t="shared" si="1"/>
        <v>1.01</v>
      </c>
    </row>
    <row r="38" spans="1:8" ht="30" x14ac:dyDescent="0.25">
      <c r="A38" s="64"/>
      <c r="B38" s="61"/>
      <c r="C38" s="62" t="s">
        <v>27</v>
      </c>
      <c r="D38" s="62" t="s">
        <v>28</v>
      </c>
      <c r="E38" s="62" t="s">
        <v>31</v>
      </c>
      <c r="F38" s="62" t="s">
        <v>29</v>
      </c>
      <c r="G38" s="62" t="s">
        <v>30</v>
      </c>
      <c r="H38" s="63"/>
    </row>
    <row r="39" spans="1:8" ht="28.5" x14ac:dyDescent="0.2">
      <c r="A39" s="20" t="s">
        <v>10</v>
      </c>
      <c r="B39" s="30">
        <v>43040</v>
      </c>
      <c r="C39" s="25">
        <f>Tables!B12</f>
        <v>0.45</v>
      </c>
      <c r="D39" s="25">
        <f>Tables!C12</f>
        <v>0.52500000000000002</v>
      </c>
      <c r="E39" s="25">
        <f>Tables!D12</f>
        <v>2.5000000000000001E-2</v>
      </c>
      <c r="F39" s="25">
        <f>Tables!E12</f>
        <v>0</v>
      </c>
      <c r="G39" s="25">
        <f>Tables!F12</f>
        <v>0</v>
      </c>
      <c r="H39" s="45">
        <f t="shared" si="1"/>
        <v>1</v>
      </c>
    </row>
    <row r="40" spans="1:8" x14ac:dyDescent="0.2">
      <c r="A40" s="19"/>
      <c r="B40" s="31">
        <v>42675</v>
      </c>
      <c r="C40" s="6">
        <v>0.33</v>
      </c>
      <c r="D40" s="6">
        <v>0.45</v>
      </c>
      <c r="E40" s="25">
        <v>0.18</v>
      </c>
      <c r="F40" s="6">
        <v>0.03</v>
      </c>
      <c r="G40" s="6">
        <v>0.01</v>
      </c>
      <c r="H40" s="4">
        <f t="shared" si="1"/>
        <v>1</v>
      </c>
    </row>
    <row r="41" spans="1:8" x14ac:dyDescent="0.2">
      <c r="A41" s="20"/>
      <c r="B41" s="31">
        <v>42461</v>
      </c>
      <c r="C41" s="6">
        <v>0.28000000000000003</v>
      </c>
      <c r="D41" s="6">
        <v>0.26</v>
      </c>
      <c r="E41" s="25">
        <v>0.03</v>
      </c>
      <c r="F41" s="6">
        <v>0.2</v>
      </c>
      <c r="G41" s="6">
        <v>0.23</v>
      </c>
      <c r="H41" s="4">
        <f t="shared" si="1"/>
        <v>1</v>
      </c>
    </row>
    <row r="42" spans="1:8" ht="30" x14ac:dyDescent="0.25">
      <c r="A42" s="64"/>
      <c r="B42" s="65"/>
      <c r="C42" s="62" t="s">
        <v>27</v>
      </c>
      <c r="D42" s="62" t="s">
        <v>28</v>
      </c>
      <c r="E42" s="62" t="s">
        <v>31</v>
      </c>
      <c r="F42" s="62" t="s">
        <v>29</v>
      </c>
      <c r="G42" s="62" t="s">
        <v>30</v>
      </c>
      <c r="H42" s="63"/>
    </row>
    <row r="43" spans="1:8" ht="28.5" x14ac:dyDescent="0.2">
      <c r="A43" s="20" t="s">
        <v>11</v>
      </c>
      <c r="B43" s="31">
        <v>43040</v>
      </c>
      <c r="C43" s="25">
        <f>Tables!B13</f>
        <v>0.4</v>
      </c>
      <c r="D43" s="25">
        <f>Tables!C13</f>
        <v>0.52500000000000002</v>
      </c>
      <c r="E43" s="25">
        <f>Tables!D13</f>
        <v>0.05</v>
      </c>
      <c r="F43" s="25">
        <f>Tables!E13</f>
        <v>2.5000000000000001E-2</v>
      </c>
      <c r="G43" s="25">
        <f>Tables!F13</f>
        <v>0</v>
      </c>
      <c r="H43" s="45">
        <f t="shared" si="1"/>
        <v>1</v>
      </c>
    </row>
    <row r="44" spans="1:8" x14ac:dyDescent="0.2">
      <c r="A44" s="19"/>
      <c r="B44" s="30">
        <v>42675</v>
      </c>
      <c r="C44" s="6">
        <v>0.34</v>
      </c>
      <c r="D44" s="6">
        <v>0.46</v>
      </c>
      <c r="E44" s="25">
        <v>0.11</v>
      </c>
      <c r="F44" s="6">
        <v>0.05</v>
      </c>
      <c r="G44" s="6">
        <v>0.04</v>
      </c>
      <c r="H44" s="4">
        <f t="shared" si="1"/>
        <v>1</v>
      </c>
    </row>
    <row r="45" spans="1:8" x14ac:dyDescent="0.2">
      <c r="A45" s="20"/>
      <c r="B45" s="30">
        <v>42461</v>
      </c>
      <c r="C45" s="6">
        <v>0.33</v>
      </c>
      <c r="D45" s="6">
        <v>0.31</v>
      </c>
      <c r="E45" s="25">
        <v>0.02</v>
      </c>
      <c r="F45" s="6">
        <v>0.13</v>
      </c>
      <c r="G45" s="6">
        <v>0.21</v>
      </c>
      <c r="H45" s="4">
        <f t="shared" si="1"/>
        <v>1</v>
      </c>
    </row>
    <row r="46" spans="1:8" ht="30" x14ac:dyDescent="0.25">
      <c r="A46" s="64"/>
      <c r="B46" s="61"/>
      <c r="C46" s="62" t="s">
        <v>27</v>
      </c>
      <c r="D46" s="62" t="s">
        <v>28</v>
      </c>
      <c r="E46" s="62" t="s">
        <v>31</v>
      </c>
      <c r="F46" s="62" t="s">
        <v>29</v>
      </c>
      <c r="G46" s="62" t="s">
        <v>30</v>
      </c>
      <c r="H46" s="63"/>
    </row>
    <row r="47" spans="1:8" ht="42.75" x14ac:dyDescent="0.2">
      <c r="A47" s="20" t="s">
        <v>86</v>
      </c>
      <c r="B47" s="30">
        <v>43040</v>
      </c>
      <c r="C47" s="25">
        <f>Tables!B14</f>
        <v>0.36585365853658536</v>
      </c>
      <c r="D47" s="25">
        <f>Tables!C14</f>
        <v>0.56097560975609762</v>
      </c>
      <c r="E47" s="25">
        <f>Tables!D14</f>
        <v>0</v>
      </c>
      <c r="F47" s="25">
        <f>Tables!E14</f>
        <v>4.878048780487805E-2</v>
      </c>
      <c r="G47" s="25">
        <f>Tables!F14</f>
        <v>2.4390243902439025E-2</v>
      </c>
      <c r="H47" s="45">
        <f t="shared" si="1"/>
        <v>1</v>
      </c>
    </row>
    <row r="48" spans="1:8" x14ac:dyDescent="0.2">
      <c r="A48" s="19"/>
      <c r="B48" s="31">
        <v>42675</v>
      </c>
      <c r="C48" s="6">
        <v>0.31</v>
      </c>
      <c r="D48" s="6">
        <v>0.56000000000000005</v>
      </c>
      <c r="E48" s="25">
        <v>0.03</v>
      </c>
      <c r="F48" s="6">
        <v>7.0000000000000007E-2</v>
      </c>
      <c r="G48" s="6">
        <v>0.03</v>
      </c>
      <c r="H48" s="4">
        <f t="shared" si="1"/>
        <v>1.0000000000000002</v>
      </c>
    </row>
    <row r="49" spans="1:8" x14ac:dyDescent="0.2">
      <c r="A49" s="20"/>
      <c r="B49" s="31">
        <v>42461</v>
      </c>
      <c r="C49" s="6">
        <v>0.11</v>
      </c>
      <c r="D49" s="6">
        <v>0.51</v>
      </c>
      <c r="E49" s="25">
        <v>0.02</v>
      </c>
      <c r="F49" s="6">
        <v>0.23</v>
      </c>
      <c r="G49" s="6">
        <v>0.13</v>
      </c>
      <c r="H49" s="4">
        <f t="shared" si="1"/>
        <v>1</v>
      </c>
    </row>
    <row r="50" spans="1:8" ht="30" x14ac:dyDescent="0.25">
      <c r="A50" s="64"/>
      <c r="B50" s="65"/>
      <c r="C50" s="62" t="s">
        <v>27</v>
      </c>
      <c r="D50" s="62" t="s">
        <v>28</v>
      </c>
      <c r="E50" s="62" t="s">
        <v>31</v>
      </c>
      <c r="F50" s="62" t="s">
        <v>29</v>
      </c>
      <c r="G50" s="62" t="s">
        <v>30</v>
      </c>
      <c r="H50" s="63"/>
    </row>
    <row r="51" spans="1:8" ht="42.75" x14ac:dyDescent="0.2">
      <c r="A51" s="20" t="s">
        <v>13</v>
      </c>
      <c r="B51" s="31">
        <v>43040</v>
      </c>
      <c r="C51" s="25">
        <f>Tables!B15</f>
        <v>0.25</v>
      </c>
      <c r="D51" s="25">
        <f>Tables!C15</f>
        <v>0.66666666666666663</v>
      </c>
      <c r="E51" s="25">
        <f>Tables!D15</f>
        <v>8.3333333333333329E-2</v>
      </c>
      <c r="F51" s="25">
        <f>Tables!E15</f>
        <v>0</v>
      </c>
      <c r="G51" s="25">
        <f>Tables!F15</f>
        <v>0</v>
      </c>
      <c r="H51" s="45">
        <f t="shared" si="1"/>
        <v>1</v>
      </c>
    </row>
    <row r="52" spans="1:8" x14ac:dyDescent="0.2">
      <c r="A52" s="19"/>
      <c r="B52" s="31">
        <v>42675</v>
      </c>
      <c r="C52" s="6">
        <v>0.28999999999999998</v>
      </c>
      <c r="D52" s="6">
        <v>0.45</v>
      </c>
      <c r="E52" s="25">
        <v>0.06</v>
      </c>
      <c r="F52" s="6">
        <v>0.06</v>
      </c>
      <c r="G52" s="6">
        <v>0.13</v>
      </c>
      <c r="H52" s="4">
        <f t="shared" si="1"/>
        <v>0.9900000000000001</v>
      </c>
    </row>
    <row r="53" spans="1:8" ht="30" x14ac:dyDescent="0.25">
      <c r="A53" s="60"/>
      <c r="B53" s="65"/>
      <c r="C53" s="62" t="s">
        <v>27</v>
      </c>
      <c r="D53" s="62" t="s">
        <v>28</v>
      </c>
      <c r="E53" s="62" t="s">
        <v>31</v>
      </c>
      <c r="F53" s="62" t="s">
        <v>29</v>
      </c>
      <c r="G53" s="62" t="s">
        <v>30</v>
      </c>
      <c r="H53" s="63"/>
    </row>
    <row r="54" spans="1:8" ht="42.75" x14ac:dyDescent="0.2">
      <c r="A54" s="20" t="s">
        <v>14</v>
      </c>
      <c r="B54" s="31">
        <v>43040</v>
      </c>
      <c r="C54" s="25">
        <f>Tables!B16</f>
        <v>0.41666666666666669</v>
      </c>
      <c r="D54" s="25">
        <f>Tables!C16</f>
        <v>0.58333333333333337</v>
      </c>
      <c r="E54" s="25">
        <f>Tables!D16</f>
        <v>0</v>
      </c>
      <c r="F54" s="25">
        <f>Tables!E16</f>
        <v>0</v>
      </c>
      <c r="G54" s="25">
        <f>Tables!F16</f>
        <v>0</v>
      </c>
      <c r="H54" s="45">
        <f t="shared" si="1"/>
        <v>1</v>
      </c>
    </row>
    <row r="55" spans="1:8" x14ac:dyDescent="0.2">
      <c r="A55" s="19"/>
      <c r="B55" s="31">
        <v>42675</v>
      </c>
      <c r="C55" s="6">
        <v>0.28000000000000003</v>
      </c>
      <c r="D55" s="6">
        <v>0.5</v>
      </c>
      <c r="E55" s="25">
        <v>0.13</v>
      </c>
      <c r="F55" s="6">
        <v>0.03</v>
      </c>
      <c r="G55" s="6">
        <v>0.06</v>
      </c>
      <c r="H55" s="4">
        <f t="shared" si="1"/>
        <v>1</v>
      </c>
    </row>
    <row r="56" spans="1:8" ht="30" x14ac:dyDescent="0.25">
      <c r="A56" s="60"/>
      <c r="B56" s="65"/>
      <c r="C56" s="62" t="s">
        <v>27</v>
      </c>
      <c r="D56" s="62" t="s">
        <v>28</v>
      </c>
      <c r="E56" s="62" t="s">
        <v>31</v>
      </c>
      <c r="F56" s="62" t="s">
        <v>29</v>
      </c>
      <c r="G56" s="62" t="s">
        <v>30</v>
      </c>
      <c r="H56" s="63"/>
    </row>
    <row r="57" spans="1:8" ht="42.75" x14ac:dyDescent="0.2">
      <c r="A57" s="56" t="s">
        <v>113</v>
      </c>
      <c r="B57" s="31">
        <v>43040</v>
      </c>
      <c r="C57" s="25">
        <f>Tables!B17</f>
        <v>0.25</v>
      </c>
      <c r="D57" s="25">
        <f>Tables!C17</f>
        <v>0.66666666666666663</v>
      </c>
      <c r="E57" s="25">
        <f>Tables!D17</f>
        <v>0</v>
      </c>
      <c r="F57" s="25">
        <f>Tables!E17</f>
        <v>8.3333333333333329E-2</v>
      </c>
      <c r="G57" s="25">
        <f>Tables!F17</f>
        <v>0</v>
      </c>
      <c r="H57" s="45"/>
    </row>
    <row r="58" spans="1:8" x14ac:dyDescent="0.2">
      <c r="A58" s="20"/>
      <c r="B58" s="29"/>
      <c r="C58" s="6"/>
      <c r="D58" s="6"/>
      <c r="E58" s="25"/>
      <c r="F58" s="6"/>
      <c r="G58" s="6"/>
      <c r="H58" s="4"/>
    </row>
    <row r="59" spans="1:8" ht="30" x14ac:dyDescent="0.25">
      <c r="A59" s="64"/>
      <c r="B59" s="66"/>
      <c r="C59" s="62" t="s">
        <v>27</v>
      </c>
      <c r="D59" s="62" t="s">
        <v>28</v>
      </c>
      <c r="E59" s="62" t="s">
        <v>31</v>
      </c>
      <c r="F59" s="62" t="s">
        <v>29</v>
      </c>
      <c r="G59" s="62" t="s">
        <v>30</v>
      </c>
      <c r="H59" s="63"/>
    </row>
    <row r="60" spans="1:8" ht="28.5" x14ac:dyDescent="0.2">
      <c r="A60" s="20" t="s">
        <v>15</v>
      </c>
      <c r="B60" s="31">
        <v>43040</v>
      </c>
      <c r="C60" s="25">
        <f>Tables!B18</f>
        <v>0.43902439024390244</v>
      </c>
      <c r="D60" s="25">
        <f>Tables!C18</f>
        <v>0.48780487804878048</v>
      </c>
      <c r="E60" s="25">
        <f>Tables!D18</f>
        <v>4.878048780487805E-2</v>
      </c>
      <c r="F60" s="25">
        <f>Tables!E18</f>
        <v>2.4390243902439025E-2</v>
      </c>
      <c r="G60" s="25">
        <f>Tables!F18</f>
        <v>0</v>
      </c>
      <c r="H60" s="45">
        <f t="shared" si="1"/>
        <v>1</v>
      </c>
    </row>
    <row r="61" spans="1:8" x14ac:dyDescent="0.2">
      <c r="A61" s="19"/>
      <c r="B61" s="31">
        <v>42675</v>
      </c>
      <c r="C61" s="6">
        <v>0.18</v>
      </c>
      <c r="D61" s="6">
        <v>0.63</v>
      </c>
      <c r="E61" s="25">
        <v>0.03</v>
      </c>
      <c r="F61" s="6">
        <v>0.09</v>
      </c>
      <c r="G61" s="6">
        <v>7.0000000000000007E-2</v>
      </c>
      <c r="H61" s="4">
        <f t="shared" si="1"/>
        <v>1</v>
      </c>
    </row>
    <row r="62" spans="1:8" ht="30" x14ac:dyDescent="0.25">
      <c r="A62" s="60"/>
      <c r="B62" s="65"/>
      <c r="C62" s="62" t="s">
        <v>27</v>
      </c>
      <c r="D62" s="62" t="s">
        <v>28</v>
      </c>
      <c r="E62" s="62" t="s">
        <v>31</v>
      </c>
      <c r="F62" s="62" t="s">
        <v>29</v>
      </c>
      <c r="G62" s="62" t="s">
        <v>30</v>
      </c>
      <c r="H62" s="63"/>
    </row>
    <row r="63" spans="1:8" ht="28.5" x14ac:dyDescent="0.2">
      <c r="A63" s="20" t="s">
        <v>16</v>
      </c>
      <c r="B63" s="31">
        <v>43040</v>
      </c>
      <c r="C63" s="25">
        <v>0.98</v>
      </c>
      <c r="D63" s="25"/>
      <c r="E63" s="25">
        <v>0.02</v>
      </c>
      <c r="F63" s="25"/>
      <c r="G63" s="25">
        <v>0</v>
      </c>
      <c r="H63" s="45">
        <f t="shared" si="1"/>
        <v>1</v>
      </c>
    </row>
    <row r="64" spans="1:8" x14ac:dyDescent="0.2">
      <c r="A64" s="19"/>
      <c r="B64" s="31">
        <v>42675</v>
      </c>
      <c r="C64" s="6">
        <v>0.75</v>
      </c>
      <c r="D64" s="6" t="s">
        <v>118</v>
      </c>
      <c r="E64" s="25">
        <v>0.18</v>
      </c>
      <c r="F64" s="6"/>
      <c r="G64" s="6">
        <v>7.0000000000000007E-2</v>
      </c>
      <c r="H64" s="4">
        <f t="shared" si="1"/>
        <v>1</v>
      </c>
    </row>
    <row r="65" spans="1:8" x14ac:dyDescent="0.2">
      <c r="A65" s="19"/>
      <c r="B65" s="32">
        <v>42461</v>
      </c>
      <c r="C65" s="6">
        <v>0.69</v>
      </c>
      <c r="G65" s="6">
        <v>0.31</v>
      </c>
      <c r="H65" s="4">
        <f t="shared" si="1"/>
        <v>1</v>
      </c>
    </row>
  </sheetData>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tabSelected="1" topLeftCell="A25" workbookViewId="0">
      <selection activeCell="J45" sqref="J45"/>
    </sheetView>
  </sheetViews>
  <sheetFormatPr defaultRowHeight="14.25" x14ac:dyDescent="0.2"/>
  <cols>
    <col min="1" max="1" width="9" customWidth="1"/>
  </cols>
  <sheetData>
    <row r="1" spans="1:8" x14ac:dyDescent="0.2">
      <c r="A1" s="58"/>
      <c r="B1" s="32">
        <v>42461</v>
      </c>
      <c r="D1" s="59"/>
      <c r="E1" s="32">
        <v>42675</v>
      </c>
      <c r="G1" s="33"/>
      <c r="H1" s="32">
        <v>43040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vt:lpstr>
      <vt:lpstr>Comments table</vt:lpstr>
      <vt:lpstr>Data input</vt:lpstr>
      <vt:lpstr>Tables</vt:lpstr>
      <vt:lpstr>Class breakdown</vt:lpstr>
      <vt:lpstr>Chart</vt:lpstr>
      <vt:lpstr>Comparison data</vt:lpstr>
      <vt:lpstr>Comparison 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cp:lastModifiedBy>
  <dcterms:created xsi:type="dcterms:W3CDTF">2016-11-21T13:30:57Z</dcterms:created>
  <dcterms:modified xsi:type="dcterms:W3CDTF">2017-12-05T16:27:18Z</dcterms:modified>
</cp:coreProperties>
</file>